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<sst xmlns="http://schemas.openxmlformats.org/spreadsheetml/2006/main" uniqueCount="63">
  <si>
    <t>Tổng hợp đơn giá</t>
  </si>
  <si>
    <t>STT</t>
  </si>
  <si>
    <t>Hạng mục</t>
  </si>
  <si>
    <t>Tổng tiền (VNĐ)</t>
  </si>
  <si>
    <t>Phần thô</t>
  </si>
  <si>
    <t>Vật tư hoàn thiện</t>
  </si>
  <si>
    <t>Gạch</t>
  </si>
  <si>
    <t>Sơn nước nội/ngoại thất</t>
  </si>
  <si>
    <t>Thiết bị vệ sinh</t>
  </si>
  <si>
    <t>Của đi / Cửa sổ</t>
  </si>
  <si>
    <t>Máy nước nóng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</si>
  <si>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</si>
  <si>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</si>
  <si>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</si>
  <si>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</si>
  <si>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</si>
  <si>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</si>
  <si>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Cửa đi 2 cánh</t>
  </si>
  <si>
    <t>Báo giá vật tư hoàn thiện</t>
  </si>
  <si>
    <t>Ảnh</t>
  </si>
  <si>
    <t>Thương hiệu</t>
  </si>
  <si>
    <t>Tên</t>
  </si>
  <si>
    <t>Đơn vị tính</t>
  </si>
  <si>
    <t>I. Danh sách gạch &amp; ngói</t>
  </si>
  <si>
    <t>CTH</t>
  </si>
  <si>
    <t>Gạch bán sứ màu trắng vân đá 48812 CTH: 400mmx800mm</t>
  </si>
  <si>
    <t>m²</t>
  </si>
  <si>
    <t>Đông Nam Á</t>
  </si>
  <si>
    <t>Gạch men sân vườn SV521 ĐNA: 500mmx500mm</t>
  </si>
  <si>
    <t>Gạch bán sứ màu vàng vân đá 61282042 CTH: 600mmx1200mm</t>
  </si>
  <si>
    <t>Viglacera</t>
  </si>
  <si>
    <t>Gạch granite viên điểm MDP363008A VIG: 300mmx600mm</t>
  </si>
  <si>
    <t>viên</t>
  </si>
  <si>
    <t>Hoàn Mỹ</t>
  </si>
  <si>
    <t>Gạch men vân gỗ 38003 HM: 600mmx600mm</t>
  </si>
  <si>
    <t>Nhập khẩu</t>
  </si>
  <si>
    <t>Gạch granite màu trắng vân đá C1572158F NK: 750mmx1500mm</t>
  </si>
  <si>
    <t>TASA</t>
  </si>
  <si>
    <t>Gạch bán sứ khắc kim hoa vàng TSA30.3280L1 TS: 300mmx300mm</t>
  </si>
  <si>
    <t>DIC</t>
  </si>
  <si>
    <t>Gạch men màu trắng xám nhạt vân đá sỏi TS30.3214L1 DIC: 300mmx300mm</t>
  </si>
  <si>
    <t>II. Sơn</t>
  </si>
  <si>
    <t>TOA</t>
  </si>
  <si>
    <t>Sơn nước nội thất Thoải Mái Lau Chùi Siêu Bóng Màu Pha TOA</t>
  </si>
  <si>
    <t>Thùng</t>
  </si>
  <si>
    <t>KCC</t>
  </si>
  <si>
    <t>Sơn nước nội thất KORECLEAN lau chùi vượt trội Mờ Màu Pha KCC</t>
  </si>
  <si>
    <t>Sơn nước nội thất NanoClean Bóng mờ Màu Pha TOA</t>
  </si>
  <si>
    <t>Lon</t>
  </si>
  <si>
    <t>Sơn nước nội thất kinh tế KOREBEST Màu Pha KCC</t>
  </si>
  <si>
    <t>DULUX</t>
  </si>
  <si>
    <t>Sơn nước nội thất cao cấp EASYCLEAN LAU CHÙI HIỆU QUẢ Bề mặt mờ - A991 Màu Pha Dulux</t>
  </si>
  <si>
    <t>Sơn nước nội thất Supertech Pro Int Màu Pha TOA</t>
  </si>
  <si>
    <t>Sơn nước nội thất kinh tế KOREINTEX KCC</t>
  </si>
  <si>
    <t>Sơn nước nội thất siêu cao cấp AMBIANCE 5 IN 1 PEARL GLOW Bóng mờ - 66A Màu Pha Dulux</t>
  </si>
  <si>
    <t>III. Danh sách thiết bị vệ sinh</t>
  </si>
  <si>
    <t>Danh mục gốc</t>
  </si>
  <si>
    <t>Sen cây nóng, lạnh màu crom BFV-2015S IN</t>
  </si>
  <si>
    <t>bộ</t>
  </si>
  <si>
    <t>Bàn cầu 2 khối INAX AC-504VAN/BW1</t>
  </si>
  <si>
    <t>Chậu lavabo sứ đặt bàn INAX AL-299V/BW1 màu trắng</t>
  </si>
  <si>
    <t>cái</t>
  </si>
  <si>
    <t>IV. Danh sách tôn</t>
  </si>
</sst>
</file>

<file path=xl/styles.xml><?xml version="1.0" encoding="utf-8"?>
<styleSheet xmlns="http://schemas.openxmlformats.org/spreadsheetml/2006/main" xml:space="preserve">
  <numFmts count="0"/>
  <fonts count="8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0"/>
      <i val="0"/>
      <strike val="0"/>
      <u val="none"/>
      <sz val="12"/>
      <color rgb="FF000000"/>
      <name val="Calibri"/>
    </font>
    <font>
      <b val="1"/>
      <i val="0"/>
      <strike val="0"/>
      <u val="none"/>
      <sz val="11"/>
      <color rgb="FF000000"/>
      <name val="Times New Roman"/>
    </font>
  </fonts>
  <fills count="4">
    <fill>
      <patternFill patternType="none"/>
    </fill>
    <fill>
      <patternFill patternType="gray125"/>
    </fill>
    <fill>
      <patternFill patternType="solid">
        <fgColor rgb="FFC1B7B7"/>
        <bgColor rgb="FF000000"/>
      </patternFill>
    </fill>
    <fill>
      <patternFill patternType="solid">
        <fgColor rgb="FFE1D3D3"/>
        <bgColor rgb="FF000000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28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0">
      <alignment horizontal="general" vertical="bottom" textRotation="0" wrapText="false" shrinkToFit="false"/>
    </xf>
    <xf xfId="0" fontId="3" numFmtId="3" fillId="2" borderId="1" applyFont="1" applyNumberFormat="1" applyFill="1" applyBorder="1" applyAlignment="1">
      <alignment horizontal="center" vertical="center" textRotation="0" wrapText="false" shrinkToFit="false"/>
    </xf>
    <xf xfId="0" fontId="1" numFmtId="3" fillId="0" borderId="0" applyFont="1" applyNumberFormat="1" applyFill="0" applyBorder="0" applyAlignment="0">
      <alignment horizontal="general" vertical="bottom" textRotation="0" wrapText="false" shrinkToFit="false"/>
    </xf>
    <xf xfId="0" fontId="4" numFmtId="0" fillId="2" borderId="1" applyFont="1" applyNumberFormat="0" applyFill="1" applyBorder="1" applyAlignment="1">
      <alignment horizontal="general" vertical="center" textRotation="0" wrapText="false" shrinkToFit="false"/>
    </xf>
    <xf xfId="0" fontId="4" numFmtId="3" fillId="2" borderId="1" applyFont="1" applyNumberFormat="1" applyFill="1" applyBorder="1" applyAlignment="1">
      <alignment horizontal="general" vertical="center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center" vertical="center" textRotation="0" wrapText="false" shrinkToFit="false"/>
    </xf>
    <xf xfId="0" fontId="5" numFmtId="0" fillId="0" borderId="1" applyFont="1" applyNumberFormat="0" applyFill="0" applyBorder="1" applyAlignment="1">
      <alignment horizontal="left" vertical="center" textRotation="0" wrapText="false" shrinkToFit="false"/>
    </xf>
    <xf xfId="0" fontId="5" numFmtId="3" fillId="0" borderId="1" applyFont="1" applyNumberFormat="1" applyFill="0" applyBorder="1" applyAlignment="1">
      <alignment horizontal="right" vertical="center" textRotation="0" wrapText="false" shrinkToFit="false"/>
    </xf>
    <xf xfId="0" fontId="7" numFmtId="0" fillId="0" borderId="0" applyFont="1" applyNumberFormat="0" applyFill="0" applyBorder="0" applyAlignment="1">
      <alignment horizontal="right" vertical="center" textRotation="0" wrapText="false" shrinkToFit="false"/>
    </xf>
    <xf xfId="0" fontId="7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0" applyFont="1" applyNumberFormat="1" applyFill="0" applyBorder="0" applyAlignment="1">
      <alignment horizontal="center" vertical="center" textRotation="0" wrapText="false" shrinkToFit="false"/>
    </xf>
    <xf xfId="0" fontId="1" numFmtId="0" fillId="0" borderId="0" applyFont="1" applyNumberFormat="0" applyFill="0" applyBorder="0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3" numFmtId="0" fillId="0" borderId="1" applyFont="1" applyNumberFormat="0" applyFill="0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center" vertical="center" textRotation="0" wrapText="false" shrinkToFit="false"/>
    </xf>
    <xf xfId="0" fontId="3" numFmtId="3" fillId="3" borderId="1" applyFont="1" applyNumberFormat="1" applyFill="1" applyBorder="1" applyAlignment="1">
      <alignment horizontal="center" vertical="center" textRotation="0" wrapText="false" shrinkToFit="false"/>
    </xf>
    <xf xfId="0" fontId="3" numFmtId="3" fillId="0" borderId="1" applyFont="1" applyNumberFormat="1" applyFill="0" applyBorder="1" applyAlignment="1">
      <alignment horizontal="right" vertical="center" textRotation="0" wrapText="false" shrinkToFit="false"/>
    </xf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3" numFmtId="3" fillId="3" borderId="1" applyFont="1" applyNumberFormat="1" applyFill="1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1" applyFont="1" applyNumberFormat="1" applyFill="0" applyBorder="1" applyAlignment="1">
      <alignment horizontal="center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Relationship Id="rId2" Type="http://schemas.openxmlformats.org/officeDocument/2006/relationships/image" Target="../media/9f45a8862fcd45f111bec83ddda7ccdd.jpg"/><Relationship Id="rId3" Type="http://schemas.openxmlformats.org/officeDocument/2006/relationships/image" Target="../media/2b823e3c1454824630719db930ad5ae5.jpg"/><Relationship Id="rId4" Type="http://schemas.openxmlformats.org/officeDocument/2006/relationships/image" Target="../media/c8d9deaef186e73571bd116c21459d87.jpg"/><Relationship Id="rId5" Type="http://schemas.openxmlformats.org/officeDocument/2006/relationships/image" Target="../media/df3dce77f7ffda5710de64538f60ca86.jpg"/><Relationship Id="rId6" Type="http://schemas.openxmlformats.org/officeDocument/2006/relationships/image" Target="../media/0bbf2d96716a4ec3e3ef68e48ffa8299.jpg"/><Relationship Id="rId7" Type="http://schemas.openxmlformats.org/officeDocument/2006/relationships/image" Target="../media/3be6796a54c143ff0525860d2dc17f5f.jpg"/><Relationship Id="rId8" Type="http://schemas.openxmlformats.org/officeDocument/2006/relationships/image" Target="../media/c8c271013eda4444c74d6294bfb67173.jpg"/><Relationship Id="rId9" Type="http://schemas.openxmlformats.org/officeDocument/2006/relationships/image" Target="../media/4d80cf006ba4b0f9bbe107f54b1d9ba9.jpg"/><Relationship Id="rId10" Type="http://schemas.openxmlformats.org/officeDocument/2006/relationships/image" Target="../media/ec20324d173df7a518d5e65109a9b7af.jpg"/><Relationship Id="rId11" Type="http://schemas.openxmlformats.org/officeDocument/2006/relationships/image" Target="../media/144462ebc637a8493b0719fe9e213487.jpg"/><Relationship Id="rId12" Type="http://schemas.openxmlformats.org/officeDocument/2006/relationships/image" Target="../media/e137e01974134789f99562e602d53199.jpg"/><Relationship Id="rId13" Type="http://schemas.openxmlformats.org/officeDocument/2006/relationships/image" Target="../media/a7b0fee5593ec09c7099843d144fe9d7.jpg"/><Relationship Id="rId14" Type="http://schemas.openxmlformats.org/officeDocument/2006/relationships/image" Target="../media/2c43b6e3768ce43ef8289357be80ded7.png"/><Relationship Id="rId15" Type="http://schemas.openxmlformats.org/officeDocument/2006/relationships/image" Target="../media/aa3936fec9172503f56be5cc42e51671.jpg"/><Relationship Id="rId16" Type="http://schemas.openxmlformats.org/officeDocument/2006/relationships/image" Target="../media/ae8c8bdb3406d71b9ad4d385d1563bc2.jpg"/><Relationship Id="rId17" Type="http://schemas.openxmlformats.org/officeDocument/2006/relationships/image" Target="../media/30b0a07d96f6574f4b1f4275573c995a.png"/><Relationship Id="rId18" Type="http://schemas.openxmlformats.org/officeDocument/2006/relationships/image" Target="../media/8eae6efeaab2208655c14d4ca91406f8.png"/><Relationship Id="rId19" Type="http://schemas.openxmlformats.org/officeDocument/2006/relationships/image" Target="../media/d748c8db5388c8d79ed285ddc3563f30.png"/><Relationship Id="rId20" Type="http://schemas.openxmlformats.org/officeDocument/2006/relationships/image" Target="../media/3881bca20cc9fc3eabd62b5d493630ec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1428750" cy="714375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952500" cy="9525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476250" cy="9525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1428750" cy="714375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952500" cy="952500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9</xdr:row>
      <xdr:rowOff>95250</xdr:rowOff>
    </xdr:from>
    <xdr:ext cx="1428750" cy="714375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952500" cy="952500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11</xdr:row>
      <xdr:rowOff>95250</xdr:rowOff>
    </xdr:from>
    <xdr:ext cx="952500" cy="9525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13</xdr:row>
      <xdr:rowOff>95250</xdr:rowOff>
    </xdr:from>
    <xdr:ext cx="952500" cy="9525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14</xdr:row>
      <xdr:rowOff>95250</xdr:rowOff>
    </xdr:from>
    <xdr:ext cx="952500" cy="952500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15</xdr:row>
      <xdr:rowOff>95250</xdr:rowOff>
    </xdr:from>
    <xdr:ext cx="952500" cy="952500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16</xdr:row>
      <xdr:rowOff>95250</xdr:rowOff>
    </xdr:from>
    <xdr:ext cx="952500" cy="952500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17</xdr:row>
      <xdr:rowOff>95250</xdr:rowOff>
    </xdr:from>
    <xdr:ext cx="952500" cy="952500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18</xdr:row>
      <xdr:rowOff>95250</xdr:rowOff>
    </xdr:from>
    <xdr:ext cx="952500" cy="952500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19</xdr:row>
      <xdr:rowOff>95250</xdr:rowOff>
    </xdr:from>
    <xdr:ext cx="952500" cy="952500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20</xdr:row>
      <xdr:rowOff>95250</xdr:rowOff>
    </xdr:from>
    <xdr:ext cx="952500" cy="952500"/>
    <xdr:pic>
      <xdr:nvPicPr>
        <xdr:cNvPr id="17" name="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22</xdr:row>
      <xdr:rowOff>95250</xdr:rowOff>
    </xdr:from>
    <xdr:ext cx="952500" cy="952500"/>
    <xdr:pic>
      <xdr:nvPicPr>
        <xdr:cNvPr id="18" name="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23</xdr:row>
      <xdr:rowOff>95250</xdr:rowOff>
    </xdr:from>
    <xdr:ext cx="952500" cy="952500"/>
    <xdr:pic>
      <xdr:nvPicPr>
        <xdr:cNvPr id="19" name="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24</xdr:row>
      <xdr:rowOff>95250</xdr:rowOff>
    </xdr:from>
    <xdr:ext cx="952500" cy="952500"/>
    <xdr:pic>
      <xdr:nvPicPr>
        <xdr:cNvPr id="20" name="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C10"/>
  <sheetViews>
    <sheetView tabSelected="1" workbookViewId="0" showGridLines="true" showRowColHeaders="1">
      <selection activeCell="C1" sqref="C1:C2"/>
    </sheetView>
  </sheetViews>
  <sheetFormatPr defaultRowHeight="14.4" outlineLevelRow="0" outlineLevelCol="0"/>
  <cols>
    <col min="1" max="1" width="4" bestFit="true" customWidth="true" style="2"/>
    <col min="2" max="2" width="50" customWidth="true" style="2"/>
    <col min="3" max="3" width="32" bestFit="true" customWidth="true" style="26"/>
  </cols>
  <sheetData>
    <row r="1" spans="1:3" customHeight="1" ht="60">
      <c r="A1" s="3"/>
      <c r="B1" s="3"/>
      <c r="C1" s="27" t="s">
        <v>0</v>
      </c>
    </row>
    <row r="2" spans="1:3" customHeight="1" ht="60">
      <c r="A2" s="5" t="s">
        <v>1</v>
      </c>
      <c r="B2" s="5" t="s">
        <v>2</v>
      </c>
      <c r="C2" s="7" t="s">
        <v>3</v>
      </c>
    </row>
    <row r="3" spans="1:3" customHeight="1" ht="30">
      <c r="A3" s="19">
        <v>1</v>
      </c>
      <c r="B3" s="24" t="s">
        <v>4</v>
      </c>
      <c r="C3" s="25">
        <f>LOOKUP(2,1/(NOT(ISBLANK('Báo giá phần thô'!D:D))),'Báo giá phần thô'!D:D)</f>
        <v>2500000</v>
      </c>
    </row>
    <row r="4" spans="1:3" customHeight="1" ht="30">
      <c r="A4" s="19">
        <v>2</v>
      </c>
      <c r="B4" s="24" t="s">
        <v>5</v>
      </c>
      <c r="C4" s="25">
        <f>LOOKUP(2,1/(NOT(ISBLANK('Vật tư hoàn thiện'!H:H))),'Vật tư hoàn thiện'!H:H)</f>
        <v>24600624</v>
      </c>
    </row>
    <row r="5" spans="1:3">
      <c r="A5" s="2">
        <v>2.1</v>
      </c>
      <c r="B5" s="2" t="s">
        <v>6</v>
      </c>
      <c r="C5" s="26">
        <f>'Vật tư hoàn thiện'!I12</f>
        <v>0</v>
      </c>
    </row>
    <row r="6" spans="1:3">
      <c r="A6" s="2">
        <v>2.2</v>
      </c>
      <c r="B6" s="2" t="s">
        <v>7</v>
      </c>
      <c r="C6" s="26">
        <f>'Vật tư hoàn thiện'!I21</f>
        <v>11890624</v>
      </c>
    </row>
    <row r="7" spans="1:3">
      <c r="A7" s="2">
        <v>2.3</v>
      </c>
      <c r="B7" s="2" t="s">
        <v>8</v>
      </c>
      <c r="C7" s="26">
        <f>'Vật tư hoàn thiện'!I25</f>
        <v>12710000</v>
      </c>
    </row>
    <row r="8" spans="1:3">
      <c r="A8" s="2">
        <v>2.4</v>
      </c>
      <c r="B8" s="2" t="s">
        <v>9</v>
      </c>
      <c r="C8" s="26"/>
    </row>
    <row r="9" spans="1:3">
      <c r="A9" s="2">
        <v>2.5</v>
      </c>
      <c r="B9" s="2" t="s">
        <v>10</v>
      </c>
      <c r="C9" s="26"/>
    </row>
    <row r="10" spans="1:3">
      <c r="A10" s="15" t="s">
        <v>11</v>
      </c>
      <c r="C10" s="16">
        <f>SUM(C3:C4)</f>
        <v>27100624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A10:B10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H4"/>
  <sheetViews>
    <sheetView tabSelected="0" workbookViewId="0" showGridLines="true" showRowColHeaders="1">
      <selection activeCell="D4" sqref="D4"/>
    </sheetView>
  </sheetViews>
  <sheetFormatPr defaultRowHeight="14.4" outlineLevelRow="0" outlineLevelCol="0"/>
  <cols>
    <col min="1" max="1" width="17" bestFit="true" customWidth="true" style="2"/>
    <col min="2" max="2" width="30" customWidth="true" style="8"/>
    <col min="3" max="3" width="13" bestFit="true" customWidth="true" style="8"/>
    <col min="4" max="4" width="30" customWidth="true" style="8"/>
    <col min="5" max="5" width="9.10" style="2"/>
    <col min="6" max="6" width="9.10" style="2"/>
    <col min="7" max="7" width="9.10" style="2"/>
    <col min="8" max="8" width="9.10" style="2"/>
  </cols>
  <sheetData>
    <row r="1" spans="1:8" customHeight="1" ht="60">
      <c r="A1" s="18"/>
      <c r="B1" s="21"/>
      <c r="C1" s="17" t="s">
        <v>12</v>
      </c>
    </row>
    <row r="2" spans="1:8" customHeight="1" ht="60">
      <c r="A2" s="19" t="s">
        <v>13</v>
      </c>
      <c r="B2" s="22" t="s">
        <v>14</v>
      </c>
      <c r="C2" s="22" t="s">
        <v>15</v>
      </c>
      <c r="D2" s="22" t="s">
        <v>16</v>
      </c>
    </row>
    <row r="3" spans="1:8">
      <c r="A3" s="13" t="s">
        <v>17</v>
      </c>
      <c r="B3" s="14">
        <v>2500000.0</v>
      </c>
      <c r="C3" s="14">
        <v>1</v>
      </c>
      <c r="D3" s="14">
        <f>C3*B3</f>
        <v>2500000</v>
      </c>
    </row>
    <row r="4" spans="1:8">
      <c r="A4" s="20" t="s">
        <v>11</v>
      </c>
      <c r="B4" s="14"/>
      <c r="C4" s="14"/>
      <c r="D4" s="23">
        <f>SUM(D3:D3)</f>
        <v>2500000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C1:D1"/>
    <mergeCell ref="A4:C4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I27"/>
  <sheetViews>
    <sheetView tabSelected="0" workbookViewId="0" showGridLines="true" showRowColHeaders="1">
      <selection activeCell="H27" sqref="H27"/>
    </sheetView>
  </sheetViews>
  <sheetFormatPr defaultRowHeight="14.4" outlineLevelRow="0" outlineLevelCol="0"/>
  <cols>
    <col min="1" max="1" width="4" bestFit="true" customWidth="true" style="2"/>
    <col min="2" max="2" width="30" customWidth="true" style="2"/>
    <col min="3" max="3" width="16" bestFit="true" customWidth="true" style="2"/>
    <col min="4" max="4" width="110" bestFit="true" customWidth="true" style="2"/>
    <col min="5" max="5" width="15" bestFit="true" customWidth="true" style="2"/>
    <col min="6" max="6" width="12" bestFit="true" customWidth="true" style="8"/>
    <col min="7" max="7" width="13" bestFit="true" customWidth="true" style="8"/>
    <col min="8" max="8" width="13" bestFit="true" customWidth="true" style="8"/>
    <col min="9" max="9" width="9.10" hidden="true" style="0"/>
  </cols>
  <sheetData>
    <row r="1" spans="1:9" customHeight="1" ht="60">
      <c r="A1" s="3"/>
      <c r="B1" s="3"/>
      <c r="C1" s="3"/>
      <c r="D1" s="4" t="s">
        <v>18</v>
      </c>
      <c r="E1" s="1"/>
      <c r="F1" s="6"/>
      <c r="G1" s="6"/>
      <c r="H1" s="6"/>
    </row>
    <row r="3" spans="1:9" customHeight="1" ht="60">
      <c r="A3" s="5" t="s">
        <v>1</v>
      </c>
      <c r="B3" s="5" t="s">
        <v>19</v>
      </c>
      <c r="C3" s="5" t="s">
        <v>20</v>
      </c>
      <c r="D3" s="5" t="s">
        <v>21</v>
      </c>
      <c r="E3" s="5" t="s">
        <v>22</v>
      </c>
      <c r="F3" s="7" t="s">
        <v>14</v>
      </c>
      <c r="G3" s="7" t="s">
        <v>15</v>
      </c>
      <c r="H3" s="7" t="s">
        <v>16</v>
      </c>
    </row>
    <row r="4" spans="1:9" customHeight="1" ht="40">
      <c r="A4" s="9" t="s">
        <v>23</v>
      </c>
      <c r="B4" s="9"/>
      <c r="C4" s="9"/>
      <c r="D4" s="9"/>
      <c r="E4" s="9"/>
      <c r="F4" s="10"/>
      <c r="G4" s="10"/>
      <c r="H4" s="10"/>
    </row>
    <row r="5" spans="1:9" customHeight="1" ht="100">
      <c r="A5" s="11">
        <v>1</v>
      </c>
      <c r="B5" s="11"/>
      <c r="C5" s="13" t="s">
        <v>24</v>
      </c>
      <c r="D5" s="13" t="s">
        <v>25</v>
      </c>
      <c r="E5" s="11" t="s">
        <v>26</v>
      </c>
      <c r="F5" s="14">
        <v>302000</v>
      </c>
      <c r="G5" s="14">
        <v>0.0</v>
      </c>
      <c r="H5" s="14">
        <f>G5*F5</f>
        <v>0</v>
      </c>
      <c r="I5" s="12"/>
    </row>
    <row r="6" spans="1:9" customHeight="1" ht="100">
      <c r="A6" s="11">
        <v>2</v>
      </c>
      <c r="B6" s="11"/>
      <c r="C6" s="13" t="s">
        <v>27</v>
      </c>
      <c r="D6" s="13" t="s">
        <v>28</v>
      </c>
      <c r="E6" s="11" t="s">
        <v>26</v>
      </c>
      <c r="F6" s="14">
        <v>153000</v>
      </c>
      <c r="G6" s="14">
        <v>0.0</v>
      </c>
      <c r="H6" s="14">
        <f>G6*F6</f>
        <v>0</v>
      </c>
      <c r="I6" s="12"/>
    </row>
    <row r="7" spans="1:9" customHeight="1" ht="100">
      <c r="A7" s="11">
        <v>3</v>
      </c>
      <c r="B7" s="11"/>
      <c r="C7" s="13" t="s">
        <v>24</v>
      </c>
      <c r="D7" s="13" t="s">
        <v>29</v>
      </c>
      <c r="E7" s="11" t="s">
        <v>26</v>
      </c>
      <c r="F7" s="14">
        <v>412000</v>
      </c>
      <c r="G7" s="14">
        <v>0.0</v>
      </c>
      <c r="H7" s="14">
        <f>G7*F7</f>
        <v>0</v>
      </c>
      <c r="I7" s="12"/>
    </row>
    <row r="8" spans="1:9" customHeight="1" ht="100">
      <c r="A8" s="11">
        <v>4</v>
      </c>
      <c r="B8" s="11"/>
      <c r="C8" s="13" t="s">
        <v>30</v>
      </c>
      <c r="D8" s="13" t="s">
        <v>31</v>
      </c>
      <c r="E8" s="11" t="s">
        <v>32</v>
      </c>
      <c r="F8" s="14">
        <v>83042</v>
      </c>
      <c r="G8" s="14">
        <v>0</v>
      </c>
      <c r="H8" s="14">
        <f>G8*F8</f>
        <v>0</v>
      </c>
      <c r="I8" s="12"/>
    </row>
    <row r="9" spans="1:9" customHeight="1" ht="100">
      <c r="A9" s="11">
        <v>5</v>
      </c>
      <c r="B9" s="11"/>
      <c r="C9" s="13" t="s">
        <v>33</v>
      </c>
      <c r="D9" s="13" t="s">
        <v>34</v>
      </c>
      <c r="E9" s="11" t="s">
        <v>26</v>
      </c>
      <c r="F9" s="14">
        <v>148000</v>
      </c>
      <c r="G9" s="14">
        <v>0.0</v>
      </c>
      <c r="H9" s="14">
        <f>G9*F9</f>
        <v>0</v>
      </c>
      <c r="I9" s="12"/>
    </row>
    <row r="10" spans="1:9" customHeight="1" ht="100">
      <c r="A10" s="11">
        <v>6</v>
      </c>
      <c r="B10" s="11"/>
      <c r="C10" s="13" t="s">
        <v>35</v>
      </c>
      <c r="D10" s="13" t="s">
        <v>36</v>
      </c>
      <c r="E10" s="11" t="s">
        <v>26</v>
      </c>
      <c r="F10" s="14">
        <v>1627000</v>
      </c>
      <c r="G10" s="14">
        <v>0.0</v>
      </c>
      <c r="H10" s="14">
        <f>G10*F10</f>
        <v>0</v>
      </c>
      <c r="I10" s="12"/>
    </row>
    <row r="11" spans="1:9" customHeight="1" ht="100">
      <c r="A11" s="11">
        <v>7</v>
      </c>
      <c r="B11" s="11"/>
      <c r="C11" s="13" t="s">
        <v>37</v>
      </c>
      <c r="D11" s="13" t="s">
        <v>38</v>
      </c>
      <c r="E11" s="11" t="s">
        <v>26</v>
      </c>
      <c r="F11" s="14">
        <v>762000</v>
      </c>
      <c r="G11" s="14">
        <v>0.0</v>
      </c>
      <c r="H11" s="14">
        <f>G11*F11</f>
        <v>0</v>
      </c>
      <c r="I11" s="12"/>
    </row>
    <row r="12" spans="1:9" customHeight="1" ht="100">
      <c r="A12" s="11">
        <v>8</v>
      </c>
      <c r="B12" s="11"/>
      <c r="C12" s="13" t="s">
        <v>39</v>
      </c>
      <c r="D12" s="13" t="s">
        <v>40</v>
      </c>
      <c r="E12" s="11" t="s">
        <v>26</v>
      </c>
      <c r="F12" s="14">
        <v>160000</v>
      </c>
      <c r="G12" s="14">
        <v>0.0</v>
      </c>
      <c r="H12" s="14">
        <f>G12*F12</f>
        <v>0</v>
      </c>
      <c r="I12" s="12">
        <f>SUM(H5:H12)</f>
        <v>0</v>
      </c>
    </row>
    <row r="13" spans="1:9" customHeight="1" ht="40">
      <c r="A13" s="9" t="s">
        <v>41</v>
      </c>
      <c r="B13" s="9"/>
      <c r="C13" s="9"/>
      <c r="D13" s="9"/>
      <c r="E13" s="9"/>
      <c r="F13" s="10"/>
      <c r="G13" s="10"/>
      <c r="H13" s="10"/>
    </row>
    <row r="14" spans="1:9" customHeight="1" ht="100">
      <c r="A14" s="11">
        <v>9</v>
      </c>
      <c r="B14" s="11"/>
      <c r="C14" s="13" t="s">
        <v>42</v>
      </c>
      <c r="D14" s="13" t="s">
        <v>43</v>
      </c>
      <c r="E14" s="11" t="s">
        <v>44</v>
      </c>
      <c r="F14" s="14">
        <v>2619700</v>
      </c>
      <c r="G14" s="14">
        <v>1</v>
      </c>
      <c r="H14" s="14">
        <f>G14*F14</f>
        <v>2619700</v>
      </c>
      <c r="I14" s="12"/>
    </row>
    <row r="15" spans="1:9" customHeight="1" ht="100">
      <c r="A15" s="11">
        <v>10</v>
      </c>
      <c r="B15" s="11"/>
      <c r="C15" s="13" t="s">
        <v>45</v>
      </c>
      <c r="D15" s="13" t="s">
        <v>46</v>
      </c>
      <c r="E15" s="11" t="s">
        <v>44</v>
      </c>
      <c r="F15" s="14">
        <v>1524880</v>
      </c>
      <c r="G15" s="14">
        <v>1</v>
      </c>
      <c r="H15" s="14">
        <f>G15*F15</f>
        <v>1524880</v>
      </c>
      <c r="I15" s="12"/>
    </row>
    <row r="16" spans="1:9" customHeight="1" ht="100">
      <c r="A16" s="11">
        <v>11</v>
      </c>
      <c r="B16" s="11"/>
      <c r="C16" s="13" t="s">
        <v>42</v>
      </c>
      <c r="D16" s="13" t="s">
        <v>47</v>
      </c>
      <c r="E16" s="11" t="s">
        <v>48</v>
      </c>
      <c r="F16" s="14">
        <v>261831</v>
      </c>
      <c r="G16" s="14">
        <v>1</v>
      </c>
      <c r="H16" s="14">
        <f>G16*F16</f>
        <v>261831</v>
      </c>
      <c r="I16" s="12"/>
    </row>
    <row r="17" spans="1:9" customHeight="1" ht="100">
      <c r="A17" s="11">
        <v>12</v>
      </c>
      <c r="B17" s="11"/>
      <c r="C17" s="13" t="s">
        <v>45</v>
      </c>
      <c r="D17" s="13" t="s">
        <v>49</v>
      </c>
      <c r="E17" s="11" t="s">
        <v>44</v>
      </c>
      <c r="F17" s="14">
        <v>1051651</v>
      </c>
      <c r="G17" s="14">
        <v>1</v>
      </c>
      <c r="H17" s="14">
        <f>G17*F17</f>
        <v>1051651</v>
      </c>
      <c r="I17" s="12"/>
    </row>
    <row r="18" spans="1:9" customHeight="1" ht="100">
      <c r="A18" s="11">
        <v>13</v>
      </c>
      <c r="B18" s="11"/>
      <c r="C18" s="13" t="s">
        <v>50</v>
      </c>
      <c r="D18" s="13" t="s">
        <v>51</v>
      </c>
      <c r="E18" s="11" t="s">
        <v>44</v>
      </c>
      <c r="F18" s="14">
        <v>3063431</v>
      </c>
      <c r="G18" s="14">
        <v>1</v>
      </c>
      <c r="H18" s="14">
        <f>G18*F18</f>
        <v>3063431</v>
      </c>
      <c r="I18" s="12"/>
    </row>
    <row r="19" spans="1:9" customHeight="1" ht="100">
      <c r="A19" s="11">
        <v>14</v>
      </c>
      <c r="B19" s="11"/>
      <c r="C19" s="13" t="s">
        <v>42</v>
      </c>
      <c r="D19" s="13" t="s">
        <v>52</v>
      </c>
      <c r="E19" s="11" t="s">
        <v>44</v>
      </c>
      <c r="F19" s="14">
        <v>1106981</v>
      </c>
      <c r="G19" s="14">
        <v>1</v>
      </c>
      <c r="H19" s="14">
        <f>G19*F19</f>
        <v>1106981</v>
      </c>
      <c r="I19" s="12"/>
    </row>
    <row r="20" spans="1:9" customHeight="1" ht="100">
      <c r="A20" s="11">
        <v>15</v>
      </c>
      <c r="B20" s="11"/>
      <c r="C20" s="13" t="s">
        <v>45</v>
      </c>
      <c r="D20" s="13" t="s">
        <v>53</v>
      </c>
      <c r="E20" s="11" t="s">
        <v>44</v>
      </c>
      <c r="F20" s="14">
        <v>568100</v>
      </c>
      <c r="G20" s="14">
        <v>1</v>
      </c>
      <c r="H20" s="14">
        <f>G20*F20</f>
        <v>568100</v>
      </c>
      <c r="I20" s="12"/>
    </row>
    <row r="21" spans="1:9" customHeight="1" ht="100">
      <c r="A21" s="11">
        <v>16</v>
      </c>
      <c r="B21" s="11"/>
      <c r="C21" s="13" t="s">
        <v>50</v>
      </c>
      <c r="D21" s="13" t="s">
        <v>54</v>
      </c>
      <c r="E21" s="11" t="s">
        <v>48</v>
      </c>
      <c r="F21" s="14">
        <v>1694050</v>
      </c>
      <c r="G21" s="14">
        <v>1</v>
      </c>
      <c r="H21" s="14">
        <f>G21*F21</f>
        <v>1694050</v>
      </c>
      <c r="I21" s="12">
        <f>SUM(H14:H21)</f>
        <v>11890624</v>
      </c>
    </row>
    <row r="22" spans="1:9" customHeight="1" ht="40">
      <c r="A22" s="9" t="s">
        <v>55</v>
      </c>
      <c r="B22" s="9"/>
      <c r="C22" s="9"/>
      <c r="D22" s="9"/>
      <c r="E22" s="9"/>
      <c r="F22" s="10"/>
      <c r="G22" s="10"/>
      <c r="H22" s="10"/>
    </row>
    <row r="23" spans="1:9" customHeight="1" ht="100">
      <c r="A23" s="11">
        <v>17</v>
      </c>
      <c r="B23" s="11"/>
      <c r="C23" s="13" t="s">
        <v>56</v>
      </c>
      <c r="D23" s="13" t="s">
        <v>57</v>
      </c>
      <c r="E23" s="11" t="s">
        <v>58</v>
      </c>
      <c r="F23" s="14">
        <v>6970000</v>
      </c>
      <c r="G23" s="14">
        <v>1</v>
      </c>
      <c r="H23" s="14">
        <f>G23*F23</f>
        <v>6970000</v>
      </c>
      <c r="I23" s="12"/>
    </row>
    <row r="24" spans="1:9" customHeight="1" ht="100">
      <c r="A24" s="11">
        <v>18</v>
      </c>
      <c r="B24" s="11"/>
      <c r="C24" s="13" t="s">
        <v>56</v>
      </c>
      <c r="D24" s="13" t="s">
        <v>59</v>
      </c>
      <c r="E24" s="11" t="s">
        <v>58</v>
      </c>
      <c r="F24" s="14">
        <v>3640000</v>
      </c>
      <c r="G24" s="14">
        <v>1</v>
      </c>
      <c r="H24" s="14">
        <f>G24*F24</f>
        <v>3640000</v>
      </c>
      <c r="I24" s="12"/>
    </row>
    <row r="25" spans="1:9" customHeight="1" ht="100">
      <c r="A25" s="11">
        <v>19</v>
      </c>
      <c r="B25" s="11"/>
      <c r="C25" s="13" t="s">
        <v>56</v>
      </c>
      <c r="D25" s="13" t="s">
        <v>60</v>
      </c>
      <c r="E25" s="11" t="s">
        <v>61</v>
      </c>
      <c r="F25" s="14">
        <v>2100000</v>
      </c>
      <c r="G25" s="14">
        <v>1</v>
      </c>
      <c r="H25" s="14">
        <f>G25*F25</f>
        <v>2100000</v>
      </c>
      <c r="I25" s="12">
        <f>SUM(H23:H25)</f>
        <v>12710000</v>
      </c>
    </row>
    <row r="26" spans="1:9" customHeight="1" ht="40">
      <c r="A26" s="9" t="s">
        <v>62</v>
      </c>
      <c r="B26" s="9"/>
      <c r="C26" s="9"/>
      <c r="D26" s="9"/>
      <c r="E26" s="9"/>
      <c r="F26" s="10"/>
      <c r="G26" s="10"/>
      <c r="H26" s="10"/>
      <c r="I26">
        <f>H26</f>
        <v/>
      </c>
    </row>
    <row r="27" spans="1:9">
      <c r="A27" s="15" t="s">
        <v>11</v>
      </c>
      <c r="H27" s="16">
        <f>SUM(H5:H26)</f>
        <v>24600624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C1"/>
    <mergeCell ref="D1:H1"/>
    <mergeCell ref="A4:H4"/>
    <mergeCell ref="A13:H13"/>
    <mergeCell ref="A22:H22"/>
    <mergeCell ref="A26:H26"/>
    <mergeCell ref="A27:G27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2022-10-18T09:31:07+07:00</dcterms:created>
  <dcterms:modified xsi:type="dcterms:W3CDTF">2022-10-18T09:31:07+07:00</dcterms:modified>
  <dc:title>Untitled Spreadsheet</dc:title>
  <dc:description/>
  <dc:subject/>
  <cp:keywords/>
  <cp:category/>
</cp:coreProperties>
</file>