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<sst xmlns="http://schemas.openxmlformats.org/spreadsheetml/2006/main" uniqueCount="63">
  <si>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</si>
  <si>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</si>
  <si>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</si>
  <si>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</si>
  <si>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</si>
  <si>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</si>
  <si>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</si>
  <si>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</si>
  <si>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</si>
  <si>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</si>
  <si>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</si>
  <si>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</si>
  <si>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</si>
  <si>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</si>
  <si>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</si>
  <si>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</si>
  <si>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</si>
  <si>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</si>
  <si>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</si>
  <si>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</si>
  <si>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</si>
  <si>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</si>
  <si>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</si>
  <si>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</si>
  <si>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</si>
  <si>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</si>
  <si>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</si>
  <si>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</si>
  <si>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</si>
  <si>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</si>
  <si>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</si>
  <si>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màu xám vân đá CBP601 VIG: 600mmx600mm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</si>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</sst>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#,##0.000"/>
    <numFmt numFmtId="165" formatCode="0.00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5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5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5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2f32e379b52a3c6e0a8b399044ec3df9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</cols>
  <sheetData>
    <row r="1" spans="1:3" customHeight="1" ht="60">
      <c r="A1" s="3"/>
      <c r="B1" s="3"/>
      <c r="C1" s="35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24">
        <v>1</v>
      </c>
      <c r="B3" s="32" t="s">
        <v>4</v>
      </c>
      <c r="C3" s="33">
        <f>LOOKUP(2,1/(NOT(ISBLANK('Báo giá phần thô'!D:D))),'Báo giá phần thô'!D:D)</f>
        <v>0</v>
      </c>
    </row>
    <row r="4" spans="1:3" customHeight="1" ht="30">
      <c r="A4" s="24">
        <v>2</v>
      </c>
      <c r="B4" s="32" t="s">
        <v>5</v>
      </c>
      <c r="C4" s="33">
        <f>LOOKUP(2,1/(NOT(ISBLANK('Vật tư hoàn thiện'!H:H))),'Vật tư hoàn thiện'!H:H)</f>
        <v>46646624</v>
      </c>
    </row>
    <row r="5" spans="1:3">
      <c r="A5" s="2">
        <v>2.1</v>
      </c>
      <c r="B5" s="2" t="s">
        <v>7</v>
      </c>
      <c r="C5" s="34">
        <f>'Vật tư hoàn thiện'!I12</f>
        <v>22046000</v>
      </c>
    </row>
    <row r="6" spans="1:3">
      <c r="A6" s="2">
        <v>2.2</v>
      </c>
      <c r="B6" s="2" t="s">
        <v>8</v>
      </c>
      <c r="C6" s="34">
        <f>'Vật tư hoàn thiện'!I21</f>
        <v>11890624</v>
      </c>
    </row>
    <row r="7" spans="1:3">
      <c r="A7" s="2">
        <v>2.3</v>
      </c>
      <c r="B7" s="2" t="s">
        <v>9</v>
      </c>
      <c r="C7" s="34">
        <f>'Vật tư hoàn thiện'!I25</f>
        <v>12710000</v>
      </c>
    </row>
    <row r="8" spans="1:3">
      <c r="A8" s="2">
        <v>2.4</v>
      </c>
      <c r="B8" s="2" t="s">
        <v>5</v>
      </c>
      <c r="C8" s="34">
        <f>'Vật tư hoàn thiện'!I27</f>
        <v/>
      </c>
    </row>
    <row r="9" spans="1:3">
      <c r="A9" s="2">
        <v>2.5</v>
      </c>
      <c r="B9" s="2" t="s">
        <v>10</v>
      </c>
      <c r="C9" s="34"/>
    </row>
    <row r="10" spans="1:3">
      <c r="A10" s="2">
        <v>2.6</v>
      </c>
      <c r="B10" s="2" t="s">
        <v>11</v>
      </c>
      <c r="C10" s="34"/>
    </row>
    <row r="11" spans="1:3">
      <c r="A11" s="24">
        <v>3</v>
      </c>
      <c r="B11" s="32" t="s">
        <v>6</v>
      </c>
      <c r="C11" s="33">
        <v>0</v>
      </c>
    </row>
    <row r="12" spans="1:3">
      <c r="A12" s="15"/>
      <c r="B12" s="17"/>
      <c r="C12" s="30"/>
    </row>
    <row r="13" spans="1:3">
      <c r="A13" s="20" t="s">
        <v>12</v>
      </c>
      <c r="C13" s="21">
        <f>SUM(C3:C4)+C11</f>
        <v>46646624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3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3"/>
      <c r="B1" s="26"/>
      <c r="C1" s="22" t="s">
        <v>13</v>
      </c>
    </row>
    <row r="2" spans="1:8" customHeight="1" ht="60">
      <c r="A2" s="24" t="s">
        <v>14</v>
      </c>
      <c r="B2" s="27" t="s">
        <v>15</v>
      </c>
      <c r="C2" s="28" t="s">
        <v>16</v>
      </c>
      <c r="D2" s="27" t="s">
        <v>17</v>
      </c>
    </row>
    <row r="3" spans="1:8">
      <c r="A3" s="25" t="s">
        <v>12</v>
      </c>
      <c r="B3" s="18"/>
      <c r="C3" s="29"/>
      <c r="D3" s="30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11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9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10" t="s">
        <v>16</v>
      </c>
      <c r="H3" s="7" t="s">
        <v>17</v>
      </c>
    </row>
    <row r="4" spans="1:9" customHeight="1" ht="40">
      <c r="A4" s="12" t="s">
        <v>23</v>
      </c>
      <c r="B4" s="12"/>
      <c r="C4" s="12"/>
      <c r="D4" s="12"/>
      <c r="E4" s="12"/>
      <c r="F4" s="13">
        <f>'Vật tư hoàn thiện'!I12</f>
        <v>22046000</v>
      </c>
      <c r="G4" s="14"/>
      <c r="H4" s="13"/>
    </row>
    <row r="5" spans="1:9" customHeight="1" ht="100">
      <c r="A5" s="15">
        <v>1</v>
      </c>
      <c r="B5" s="15"/>
      <c r="C5" s="17" t="s">
        <v>24</v>
      </c>
      <c r="D5" s="17" t="s">
        <v>25</v>
      </c>
      <c r="E5" s="15" t="s">
        <v>26</v>
      </c>
      <c r="F5" s="18">
        <v>302000</v>
      </c>
      <c r="G5" s="19">
        <v>30</v>
      </c>
      <c r="H5" s="18">
        <f>ROUND(G5, 3)*F5</f>
        <v>9060000</v>
      </c>
      <c r="I5" s="16"/>
    </row>
    <row r="6" spans="1:9" customHeight="1" ht="100">
      <c r="A6" s="15">
        <v>2</v>
      </c>
      <c r="B6" s="15"/>
      <c r="C6" s="17" t="s">
        <v>27</v>
      </c>
      <c r="D6" s="17" t="s">
        <v>28</v>
      </c>
      <c r="E6" s="15" t="s">
        <v>26</v>
      </c>
      <c r="F6" s="18">
        <v>153000</v>
      </c>
      <c r="G6" s="19">
        <v>0</v>
      </c>
      <c r="H6" s="18">
        <f>ROUND(G6, 3)*F6</f>
        <v>0</v>
      </c>
      <c r="I6" s="16"/>
    </row>
    <row r="7" spans="1:9" customHeight="1" ht="100">
      <c r="A7" s="15">
        <v>3</v>
      </c>
      <c r="B7" s="15"/>
      <c r="C7" s="17" t="s">
        <v>24</v>
      </c>
      <c r="D7" s="17" t="s">
        <v>29</v>
      </c>
      <c r="E7" s="15" t="s">
        <v>26</v>
      </c>
      <c r="F7" s="18">
        <v>412000</v>
      </c>
      <c r="G7" s="19">
        <v>0</v>
      </c>
      <c r="H7" s="18">
        <f>ROUND(G7, 3)*F7</f>
        <v>0</v>
      </c>
      <c r="I7" s="16"/>
    </row>
    <row r="8" spans="1:9" customHeight="1" ht="100">
      <c r="A8" s="15">
        <v>4</v>
      </c>
      <c r="B8" s="15"/>
      <c r="C8" s="17" t="s">
        <v>30</v>
      </c>
      <c r="D8" s="17" t="s">
        <v>31</v>
      </c>
      <c r="E8" s="15" t="s">
        <v>26</v>
      </c>
      <c r="F8" s="18">
        <v>428000</v>
      </c>
      <c r="G8" s="19">
        <v>25</v>
      </c>
      <c r="H8" s="18">
        <f>ROUND(G8, 3)*F8</f>
        <v>10700000</v>
      </c>
      <c r="I8" s="16"/>
    </row>
    <row r="9" spans="1:9" customHeight="1" ht="100">
      <c r="A9" s="15">
        <v>5</v>
      </c>
      <c r="B9" s="15"/>
      <c r="C9" s="17" t="s">
        <v>30</v>
      </c>
      <c r="D9" s="17" t="s">
        <v>32</v>
      </c>
      <c r="E9" s="15" t="s">
        <v>33</v>
      </c>
      <c r="F9" s="18">
        <v>83042</v>
      </c>
      <c r="G9" s="19">
        <v>0</v>
      </c>
      <c r="H9" s="18">
        <f>ROUND(G9, 3)*F9</f>
        <v>0</v>
      </c>
      <c r="I9" s="16"/>
    </row>
    <row r="10" spans="1:9" customHeight="1" ht="100">
      <c r="A10" s="15">
        <v>6</v>
      </c>
      <c r="B10" s="15"/>
      <c r="C10" s="17" t="s">
        <v>34</v>
      </c>
      <c r="D10" s="17" t="s">
        <v>35</v>
      </c>
      <c r="E10" s="15" t="s">
        <v>26</v>
      </c>
      <c r="F10" s="18">
        <v>1627000</v>
      </c>
      <c r="G10" s="19">
        <v>0</v>
      </c>
      <c r="H10" s="18">
        <f>ROUND(G10, 3)*F10</f>
        <v>0</v>
      </c>
      <c r="I10" s="16"/>
    </row>
    <row r="11" spans="1:9" customHeight="1" ht="100">
      <c r="A11" s="15">
        <v>7</v>
      </c>
      <c r="B11" s="15"/>
      <c r="C11" s="17" t="s">
        <v>36</v>
      </c>
      <c r="D11" s="17" t="s">
        <v>37</v>
      </c>
      <c r="E11" s="15" t="s">
        <v>26</v>
      </c>
      <c r="F11" s="18">
        <v>762000</v>
      </c>
      <c r="G11" s="19">
        <v>3</v>
      </c>
      <c r="H11" s="18">
        <f>ROUND(G11, 3)*F11</f>
        <v>2286000</v>
      </c>
      <c r="I11" s="16"/>
    </row>
    <row r="12" spans="1:9" customHeight="1" ht="100">
      <c r="A12" s="15">
        <v>8</v>
      </c>
      <c r="B12" s="15"/>
      <c r="C12" s="17" t="s">
        <v>38</v>
      </c>
      <c r="D12" s="17" t="s">
        <v>39</v>
      </c>
      <c r="E12" s="15" t="s">
        <v>26</v>
      </c>
      <c r="F12" s="18">
        <v>160000</v>
      </c>
      <c r="G12" s="19">
        <v>0</v>
      </c>
      <c r="H12" s="18">
        <f>ROUND(G12, 3)*F12</f>
        <v>0</v>
      </c>
      <c r="I12" s="16">
        <f>SUM(H5:H12)</f>
        <v>22046000</v>
      </c>
    </row>
    <row r="13" spans="1:9" customHeight="1" ht="40">
      <c r="A13" s="12" t="s">
        <v>40</v>
      </c>
      <c r="B13" s="12"/>
      <c r="C13" s="12"/>
      <c r="D13" s="12"/>
      <c r="E13" s="12"/>
      <c r="F13" s="13">
        <f>'Vật tư hoàn thiện'!I21</f>
        <v>11890624</v>
      </c>
      <c r="G13" s="14"/>
      <c r="H13" s="13"/>
    </row>
    <row r="14" spans="1:9" customHeight="1" ht="100">
      <c r="A14" s="15">
        <v>9</v>
      </c>
      <c r="B14" s="15"/>
      <c r="C14" s="17" t="s">
        <v>41</v>
      </c>
      <c r="D14" s="17" t="s">
        <v>42</v>
      </c>
      <c r="E14" s="15" t="s">
        <v>43</v>
      </c>
      <c r="F14" s="18">
        <v>2619700</v>
      </c>
      <c r="G14" s="19">
        <v>1</v>
      </c>
      <c r="H14" s="18">
        <f>ROUND(G14, 3)*F14</f>
        <v>2619700</v>
      </c>
      <c r="I14" s="16"/>
    </row>
    <row r="15" spans="1:9" customHeight="1" ht="100">
      <c r="A15" s="15">
        <v>10</v>
      </c>
      <c r="B15" s="15"/>
      <c r="C15" s="17" t="s">
        <v>44</v>
      </c>
      <c r="D15" s="17" t="s">
        <v>45</v>
      </c>
      <c r="E15" s="15" t="s">
        <v>43</v>
      </c>
      <c r="F15" s="18">
        <v>1524880</v>
      </c>
      <c r="G15" s="19">
        <v>1.0</v>
      </c>
      <c r="H15" s="18">
        <f>ROUND(G15, 3)*F15</f>
        <v>1524880</v>
      </c>
      <c r="I15" s="16"/>
    </row>
    <row r="16" spans="1:9" customHeight="1" ht="100">
      <c r="A16" s="15">
        <v>11</v>
      </c>
      <c r="B16" s="15"/>
      <c r="C16" s="17" t="s">
        <v>41</v>
      </c>
      <c r="D16" s="17" t="s">
        <v>46</v>
      </c>
      <c r="E16" s="15" t="s">
        <v>47</v>
      </c>
      <c r="F16" s="18">
        <v>261831</v>
      </c>
      <c r="G16" s="19">
        <v>1</v>
      </c>
      <c r="H16" s="18">
        <f>ROUND(G16, 3)*F16</f>
        <v>261831</v>
      </c>
      <c r="I16" s="16"/>
    </row>
    <row r="17" spans="1:9" customHeight="1" ht="100">
      <c r="A17" s="15">
        <v>12</v>
      </c>
      <c r="B17" s="15"/>
      <c r="C17" s="17" t="s">
        <v>44</v>
      </c>
      <c r="D17" s="17" t="s">
        <v>48</v>
      </c>
      <c r="E17" s="15" t="s">
        <v>43</v>
      </c>
      <c r="F17" s="18">
        <v>1051651</v>
      </c>
      <c r="G17" s="19">
        <v>1</v>
      </c>
      <c r="H17" s="18">
        <f>ROUND(G17, 3)*F17</f>
        <v>1051651</v>
      </c>
      <c r="I17" s="16"/>
    </row>
    <row r="18" spans="1:9" customHeight="1" ht="100">
      <c r="A18" s="15">
        <v>13</v>
      </c>
      <c r="B18" s="15"/>
      <c r="C18" s="17" t="s">
        <v>49</v>
      </c>
      <c r="D18" s="17" t="s">
        <v>50</v>
      </c>
      <c r="E18" s="15" t="s">
        <v>43</v>
      </c>
      <c r="F18" s="18">
        <v>3063431</v>
      </c>
      <c r="G18" s="19">
        <v>1</v>
      </c>
      <c r="H18" s="18">
        <f>ROUND(G18, 3)*F18</f>
        <v>3063431</v>
      </c>
      <c r="I18" s="16"/>
    </row>
    <row r="19" spans="1:9" customHeight="1" ht="100">
      <c r="A19" s="15">
        <v>14</v>
      </c>
      <c r="B19" s="15"/>
      <c r="C19" s="17" t="s">
        <v>41</v>
      </c>
      <c r="D19" s="17" t="s">
        <v>51</v>
      </c>
      <c r="E19" s="15" t="s">
        <v>43</v>
      </c>
      <c r="F19" s="18">
        <v>1106981</v>
      </c>
      <c r="G19" s="19">
        <v>1</v>
      </c>
      <c r="H19" s="18">
        <f>ROUND(G19, 3)*F19</f>
        <v>1106981</v>
      </c>
      <c r="I19" s="16"/>
    </row>
    <row r="20" spans="1:9" customHeight="1" ht="100">
      <c r="A20" s="15">
        <v>15</v>
      </c>
      <c r="B20" s="15"/>
      <c r="C20" s="17" t="s">
        <v>44</v>
      </c>
      <c r="D20" s="17" t="s">
        <v>52</v>
      </c>
      <c r="E20" s="15" t="s">
        <v>43</v>
      </c>
      <c r="F20" s="18">
        <v>568100</v>
      </c>
      <c r="G20" s="19">
        <v>1</v>
      </c>
      <c r="H20" s="18">
        <f>ROUND(G20, 3)*F20</f>
        <v>568100</v>
      </c>
      <c r="I20" s="16"/>
    </row>
    <row r="21" spans="1:9" customHeight="1" ht="100">
      <c r="A21" s="15">
        <v>16</v>
      </c>
      <c r="B21" s="15"/>
      <c r="C21" s="17" t="s">
        <v>49</v>
      </c>
      <c r="D21" s="17" t="s">
        <v>53</v>
      </c>
      <c r="E21" s="15" t="s">
        <v>47</v>
      </c>
      <c r="F21" s="18">
        <v>1694050</v>
      </c>
      <c r="G21" s="19">
        <v>1</v>
      </c>
      <c r="H21" s="18">
        <f>ROUND(G21, 3)*F21</f>
        <v>1694050</v>
      </c>
      <c r="I21" s="16">
        <f>SUM(H14:H21)</f>
        <v>11890624</v>
      </c>
    </row>
    <row r="22" spans="1:9" customHeight="1" ht="40">
      <c r="A22" s="12" t="s">
        <v>54</v>
      </c>
      <c r="B22" s="12"/>
      <c r="C22" s="12"/>
      <c r="D22" s="12"/>
      <c r="E22" s="12"/>
      <c r="F22" s="13">
        <f>'Vật tư hoàn thiện'!I25</f>
        <v>12710000</v>
      </c>
      <c r="G22" s="14"/>
      <c r="H22" s="13"/>
    </row>
    <row r="23" spans="1:9" customHeight="1" ht="100">
      <c r="A23" s="15">
        <v>17</v>
      </c>
      <c r="B23" s="15"/>
      <c r="C23" s="17" t="s">
        <v>55</v>
      </c>
      <c r="D23" s="17" t="s">
        <v>56</v>
      </c>
      <c r="E23" s="15" t="s">
        <v>57</v>
      </c>
      <c r="F23" s="18">
        <v>6970000</v>
      </c>
      <c r="G23" s="19">
        <v>1</v>
      </c>
      <c r="H23" s="18">
        <f>ROUND(G23, 3)*F23</f>
        <v>6970000</v>
      </c>
      <c r="I23" s="16"/>
    </row>
    <row r="24" spans="1:9" customHeight="1" ht="100">
      <c r="A24" s="15">
        <v>18</v>
      </c>
      <c r="B24" s="15"/>
      <c r="C24" s="17" t="s">
        <v>55</v>
      </c>
      <c r="D24" s="17" t="s">
        <v>58</v>
      </c>
      <c r="E24" s="15" t="s">
        <v>57</v>
      </c>
      <c r="F24" s="18">
        <v>3640000</v>
      </c>
      <c r="G24" s="19">
        <v>1</v>
      </c>
      <c r="H24" s="18">
        <f>ROUND(G24, 3)*F24</f>
        <v>3640000</v>
      </c>
      <c r="I24" s="16"/>
    </row>
    <row r="25" spans="1:9" customHeight="1" ht="100">
      <c r="A25" s="15">
        <v>19</v>
      </c>
      <c r="B25" s="15"/>
      <c r="C25" s="17" t="s">
        <v>55</v>
      </c>
      <c r="D25" s="17" t="s">
        <v>59</v>
      </c>
      <c r="E25" s="15" t="s">
        <v>60</v>
      </c>
      <c r="F25" s="18">
        <v>2100000</v>
      </c>
      <c r="G25" s="19">
        <v>1</v>
      </c>
      <c r="H25" s="18">
        <f>ROUND(G25, 3)*F25</f>
        <v>2100000</v>
      </c>
      <c r="I25" s="16">
        <f>SUM(H23:H25)</f>
        <v>12710000</v>
      </c>
    </row>
    <row r="26" spans="1:9" customHeight="1" ht="40">
      <c r="A26" s="12" t="s">
        <v>61</v>
      </c>
      <c r="B26" s="12"/>
      <c r="C26" s="12"/>
      <c r="D26" s="12"/>
      <c r="E26" s="12"/>
      <c r="F26" s="13">
        <f>'Vật tư hoàn thiện'!I26</f>
        <v/>
      </c>
      <c r="G26" s="14"/>
      <c r="H26" s="13"/>
      <c r="I26">
        <f>H26</f>
        <v/>
      </c>
    </row>
    <row r="27" spans="1:9" customHeight="1" ht="40">
      <c r="A27" s="12" t="s">
        <v>62</v>
      </c>
      <c r="B27" s="12"/>
      <c r="C27" s="12"/>
      <c r="D27" s="12"/>
      <c r="E27" s="12"/>
      <c r="F27" s="13">
        <f>'Vật tư hoàn thiện'!I27</f>
        <v/>
      </c>
      <c r="G27" s="14"/>
      <c r="H27" s="13"/>
      <c r="I27">
        <f>H27</f>
        <v/>
      </c>
    </row>
    <row r="28" spans="1:9">
      <c r="A28" s="20" t="s">
        <v>12</v>
      </c>
      <c r="H28" s="21">
        <f>SUM(H5:H27)</f>
        <v>46646624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22:E22"/>
    <mergeCell ref="F22:H22"/>
    <mergeCell ref="A26:E26"/>
    <mergeCell ref="F26:H26"/>
    <mergeCell ref="A27:E27"/>
    <mergeCell ref="F27:H27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2022-10-25T09:24:04+07:00</dcterms:created>
  <dcterms:modified xsi:type="dcterms:W3CDTF">2022-10-25T09:24:04+07:00</dcterms:modified>
  <dc:title>Untitled Spreadsheet</dc:title>
  <dc:description/>
  <dc:subject/>
  <cp:keywords/>
  <cp:category/>
</cp:coreProperties>
</file>