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<sst xmlns="http://schemas.openxmlformats.org/spreadsheetml/2006/main" uniqueCount="75">
  <si>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</si>
  <si>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</si>
  <si>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</si>
  <si>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</si>
  <si>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</si>
  <si>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</si>
  <si>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</si>
  <si>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</si>
  <si>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</si>
  <si>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</si>
  <si>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</si>
  <si>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</si>
  <si>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</si>
  <si>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</si>
  <si>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</si>
  <si>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</si>
  <si>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</si>
  <si>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</si>
  <si>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</si>
  <si>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</si>
  <si>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</si>
  <si>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</si>
  <si>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</si>
  <si>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</si>
  <si>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</si>
  <si>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</si>
  <si>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</si>
  <si>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</si>
  <si>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</si>
  <si>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</si>
  <si>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</si>
  <si>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Phương Nam</t>
  </si>
  <si>
    <t>Gạch men viên viền Phương Nam 3605V1 300mmx600mm</t>
  </si>
  <si>
    <t>m²</t>
  </si>
  <si>
    <t>Gạch men màu trắng Phương Nam 3606 300mmx600mm</t>
  </si>
  <si>
    <t>Không có</t>
  </si>
  <si>
    <t>Gạch men viên điểm Hoàng Hà 3620D 300mmx600mm</t>
  </si>
  <si>
    <t>viên</t>
  </si>
  <si>
    <t>Vicenza</t>
  </si>
  <si>
    <t>Gạch bán sứ Vicenza CM8720 800mmx800mm</t>
  </si>
  <si>
    <t>VID</t>
  </si>
  <si>
    <t>Gạch granite VID VHSD660002 600mmx600mm</t>
  </si>
  <si>
    <t>Gạch granite VID VHSD660004 600mmx600mm</t>
  </si>
  <si>
    <t>Royal Hưng Yên</t>
  </si>
  <si>
    <t>Gạch bán sứ Royal Hưng Yên RB5524 500mmx500mm</t>
  </si>
  <si>
    <t>Hoàng Hà</t>
  </si>
  <si>
    <t>Gạch men Hoàng Hà AN384 300mmx300mm</t>
  </si>
  <si>
    <t>II. Sơn</t>
  </si>
  <si>
    <t>KCC</t>
  </si>
  <si>
    <t>Sơn nước nội thất kinh tế KOREINTEX KCC (Mã màu: #ffffff - Dung tích: 18L)</t>
  </si>
  <si>
    <t>Thùng</t>
  </si>
  <si>
    <t>DULUX</t>
  </si>
  <si>
    <t>Sơn nước trong nhà TOTAL Bề mặt mờ - 30C Màu Pha Maxilite (Mã màu: #ffffff - Dung tích: 18L)</t>
  </si>
  <si>
    <t>TOA</t>
  </si>
  <si>
    <t>Sơn nước nội thất NanoClean Bóng mờ Màu Pha TOA (Mã màu: #feffff - Dung tích: 0.875L)</t>
  </si>
  <si>
    <t>Lon</t>
  </si>
  <si>
    <t>III. Danh sách thiết bị vệ sinh</t>
  </si>
  <si>
    <t>INAX</t>
  </si>
  <si>
    <t>Sen cây nóng, lạnh màu crom BFV-2015S IN</t>
  </si>
  <si>
    <t>bộ</t>
  </si>
  <si>
    <t>Bàn cầu 2 khối INAX AC-504VAN/BW1</t>
  </si>
  <si>
    <t>cái</t>
  </si>
  <si>
    <t>Chậu lavabo sứ đặt bàn INAX AL-299V/BW1 màu trắng</t>
  </si>
  <si>
    <t>IV. Danh sách tôn</t>
  </si>
  <si>
    <t>V. Vật tư hoàn thiện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</si>
  <si>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</si>
  <si>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</si>
  <si>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</si>
  <si>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</si>
  <si>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</si>
  <si>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</si>
  <si>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</si>
  <si>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</si>
  <si>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Bồn nước</t>
  </si>
  <si>
    <t>Dây điện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</si>
</sst>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f6c658d89bf3e010a518963e2bc6aacd.jpg"/><Relationship Id="rId3" Type="http://schemas.openxmlformats.org/officeDocument/2006/relationships/image" Target="../media/61ef5331c5a1416d1e07c61764cb29dd.jpg"/><Relationship Id="rId4" Type="http://schemas.openxmlformats.org/officeDocument/2006/relationships/image" Target="../media/6c58f11fb6c574fd9f2ba3f1c6c4fe4c.jpg"/><Relationship Id="rId5" Type="http://schemas.openxmlformats.org/officeDocument/2006/relationships/image" Target="../media/38e6086f3a5447c57288a3047dc9fae3.jpg"/><Relationship Id="rId6" Type="http://schemas.openxmlformats.org/officeDocument/2006/relationships/image" Target="../media/1b4361acf2dde45df63fad260e145dc5.jpg"/><Relationship Id="rId7" Type="http://schemas.openxmlformats.org/officeDocument/2006/relationships/image" Target="../media/bc0afecc414e759673d082a0e34058c6.jpg"/><Relationship Id="rId8" Type="http://schemas.openxmlformats.org/officeDocument/2006/relationships/image" Target="../media/ab06abb79c3a2516c4a325dd267bfe4e.jpg"/><Relationship Id="rId9" Type="http://schemas.openxmlformats.org/officeDocument/2006/relationships/image" Target="../media/1264b9707b560c8e94c950ed98adb922.jpg"/><Relationship Id="rId10" Type="http://schemas.openxmlformats.org/officeDocument/2006/relationships/image" Target="../media/f7ebe6af27477e9dccc50214065e9dae.jpg"/><Relationship Id="rId11" Type="http://schemas.openxmlformats.org/officeDocument/2006/relationships/image" Target="../media/f60c49da82f8ebc9c87c348f8342ce7f.png"/><Relationship Id="rId12" Type="http://schemas.openxmlformats.org/officeDocument/2006/relationships/image" Target="../media/9a7b5c67ece1d6939db1f8f8898a64e6.jpg"/><Relationship Id="rId13" Type="http://schemas.openxmlformats.org/officeDocument/2006/relationships/image" Target="../media/7413f6b1b9c09c24a105bc911931a0d1.png"/><Relationship Id="rId14" Type="http://schemas.openxmlformats.org/officeDocument/2006/relationships/image" Target="../media/549d8e4be0a1d46f413de5b5e4a2bb4d.jpg"/><Relationship Id="rId15" Type="http://schemas.openxmlformats.org/officeDocument/2006/relationships/image" Target="../media/a64e5aed8648e8d64302fa72660b29a9.jpg"/><Relationship Id="rId16" Type="http://schemas.openxmlformats.org/officeDocument/2006/relationships/image" Target="../media/34c47478ce091a89b78c78310159b383.png"/><Relationship Id="rId17" Type="http://schemas.openxmlformats.org/officeDocument/2006/relationships/image" Target="../media/a8a0360621df66f94a0fe918d9a35ba3.jpg"/><Relationship Id="rId18" Type="http://schemas.openxmlformats.org/officeDocument/2006/relationships/image" Target="../media/c07975ceb61abb5fc02809e331d001cb.jpg"/><Relationship Id="rId19" Type="http://schemas.openxmlformats.org/officeDocument/2006/relationships/image" Target="../media/28f6db752b9b4c33b9777f8db73b9479.jpg"/><Relationship Id="rId20" Type="http://schemas.openxmlformats.org/officeDocument/2006/relationships/image" Target="../media/3a52f742d92442b76eb17d9c6106ab13.jpg"/><Relationship Id="rId21" Type="http://schemas.openxmlformats.org/officeDocument/2006/relationships/image" Target="../media/9362a227cd98a23536fc3b4a8971de26.jpg"/><Relationship Id="rId22" Type="http://schemas.openxmlformats.org/officeDocument/2006/relationships/image" Target="../media/870fcbab7c87c8763023aa8934a36787.png"/><Relationship Id="rId23" Type="http://schemas.openxmlformats.org/officeDocument/2006/relationships/image" Target="../media/81d7f9047e7bfcb1817b16fe162e512c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6202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67627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71437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828675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821606600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290847077</v>
      </c>
    </row>
    <row r="5" spans="1:5">
      <c r="A5" s="2">
        <v>2.1</v>
      </c>
      <c r="B5" s="2" t="s">
        <v>7</v>
      </c>
      <c r="C5" s="32">
        <f>'Vật tư hoàn thiện'!I12</f>
        <v>61906176</v>
      </c>
    </row>
    <row r="6" spans="1:5">
      <c r="A6" s="2">
        <v>2.2</v>
      </c>
      <c r="B6" s="2" t="s">
        <v>8</v>
      </c>
      <c r="C6" s="32">
        <f>'Vật tư hoàn thiện'!I16</f>
        <v>6101000</v>
      </c>
    </row>
    <row r="7" spans="1:5">
      <c r="A7" s="2">
        <v>2.3</v>
      </c>
      <c r="B7" s="2" t="s">
        <v>9</v>
      </c>
      <c r="C7" s="32">
        <f>'Vật tư hoàn thiện'!I20</f>
        <v>12710001</v>
      </c>
    </row>
    <row r="8" spans="1:5">
      <c r="A8" s="2">
        <v>2.4</v>
      </c>
      <c r="B8" s="2" t="s">
        <v>5</v>
      </c>
      <c r="C8" s="32">
        <f>'Vật tư hoàn thiện'!I30</f>
        <v>210129900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352000000</v>
      </c>
    </row>
    <row r="12" spans="1:5">
      <c r="A12" s="12">
        <v>3.1</v>
      </c>
      <c r="B12" s="14" t="s">
        <v>12</v>
      </c>
      <c r="C12" s="15">
        <f>ROUND(E12, 3)*D12</f>
        <v>352000000</v>
      </c>
      <c r="D12" s="13">
        <v>1600000.0</v>
      </c>
      <c r="E12" s="13">
        <v>220.0</v>
      </c>
    </row>
    <row r="13" spans="1:5">
      <c r="A13" s="17" t="s">
        <v>13</v>
      </c>
      <c r="C13" s="18">
        <f>SUM(C3:C4)+C11</f>
        <v>1464453677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15400.0</v>
      </c>
      <c r="D3" s="15">
        <f>ROUND(C3, 3)*B3</f>
        <v>27720000</v>
      </c>
    </row>
    <row r="4" spans="1:8">
      <c r="A4" s="14" t="s">
        <v>20</v>
      </c>
      <c r="B4" s="15">
        <v>350000.0</v>
      </c>
      <c r="C4" s="27">
        <v>21.12</v>
      </c>
      <c r="D4" s="15">
        <f>ROUND(C4, 3)*B4</f>
        <v>7392000</v>
      </c>
    </row>
    <row r="5" spans="1:8">
      <c r="A5" s="14" t="s">
        <v>21</v>
      </c>
      <c r="B5" s="15">
        <v>400000.0</v>
      </c>
      <c r="C5" s="27">
        <v>39.6</v>
      </c>
      <c r="D5" s="15">
        <f>ROUND(C5, 3)*B5</f>
        <v>15840000</v>
      </c>
    </row>
    <row r="6" spans="1:8">
      <c r="A6" s="14" t="s">
        <v>22</v>
      </c>
      <c r="B6" s="15">
        <v>10.0</v>
      </c>
      <c r="C6" s="26">
        <v>8140.0</v>
      </c>
      <c r="D6" s="15">
        <f>ROUND(C6, 3)*B6</f>
        <v>81400</v>
      </c>
    </row>
    <row r="7" spans="1:8">
      <c r="A7" s="14" t="s">
        <v>23</v>
      </c>
      <c r="B7" s="15">
        <v>1700.0</v>
      </c>
      <c r="C7" s="26">
        <v>58676.0</v>
      </c>
      <c r="D7" s="15">
        <f>ROUND(C7, 3)*B7</f>
        <v>99749200</v>
      </c>
    </row>
    <row r="8" spans="1:8">
      <c r="A8" s="14" t="s">
        <v>24</v>
      </c>
      <c r="B8" s="15">
        <v>19800.0</v>
      </c>
      <c r="C8" s="26">
        <v>33880.0</v>
      </c>
      <c r="D8" s="15">
        <f>ROUND(C8, 3)*B8</f>
        <v>670824000</v>
      </c>
    </row>
    <row r="9" spans="1:8">
      <c r="A9" s="22" t="s">
        <v>13</v>
      </c>
      <c r="B9" s="15"/>
      <c r="C9" s="26"/>
      <c r="D9" s="28">
        <f>SUM(D3:D8)</f>
        <v>821606600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1"/>
  <sheetViews>
    <sheetView tabSelected="0" workbookViewId="0" showGridLines="true" showRowColHeaders="1">
      <selection activeCell="H31" sqref="H3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8" bestFit="true" customWidth="true" style="2"/>
    <col min="4" max="4" width="119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thiện'!I12</f>
        <v>61906176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134400</v>
      </c>
      <c r="G5" s="16">
        <v>4.32</v>
      </c>
      <c r="H5" s="15">
        <f>ROUND(G5, 3)*F5</f>
        <v>580608</v>
      </c>
      <c r="I5" s="13"/>
    </row>
    <row r="6" spans="1:9" customHeight="1" ht="100">
      <c r="A6" s="12">
        <v>2</v>
      </c>
      <c r="B6" s="12"/>
      <c r="C6" s="14" t="s">
        <v>31</v>
      </c>
      <c r="D6" s="14" t="s">
        <v>34</v>
      </c>
      <c r="E6" s="12" t="s">
        <v>33</v>
      </c>
      <c r="F6" s="15">
        <v>134400</v>
      </c>
      <c r="G6" s="16">
        <v>18.72</v>
      </c>
      <c r="H6" s="15">
        <f>ROUND(G6, 3)*F6</f>
        <v>2515968</v>
      </c>
      <c r="I6" s="13"/>
    </row>
    <row r="7" spans="1:9" customHeight="1" ht="100">
      <c r="A7" s="12">
        <v>3</v>
      </c>
      <c r="B7" s="12"/>
      <c r="C7" s="14" t="s">
        <v>35</v>
      </c>
      <c r="D7" s="14" t="s">
        <v>36</v>
      </c>
      <c r="E7" s="12" t="s">
        <v>37</v>
      </c>
      <c r="F7" s="15">
        <v>1003200</v>
      </c>
      <c r="G7" s="16">
        <v>3</v>
      </c>
      <c r="H7" s="15">
        <f>ROUND(G7, 3)*F7</f>
        <v>3009600</v>
      </c>
      <c r="I7" s="13"/>
    </row>
    <row r="8" spans="1:9" customHeight="1" ht="100">
      <c r="A8" s="12">
        <v>4</v>
      </c>
      <c r="B8" s="12"/>
      <c r="C8" s="14" t="s">
        <v>38</v>
      </c>
      <c r="D8" s="14" t="s">
        <v>39</v>
      </c>
      <c r="E8" s="12" t="s">
        <v>33</v>
      </c>
      <c r="F8" s="15">
        <v>269000</v>
      </c>
      <c r="G8" s="16">
        <v>184.32</v>
      </c>
      <c r="H8" s="15">
        <f>ROUND(G8, 3)*F8</f>
        <v>49582080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33</v>
      </c>
      <c r="F9" s="15">
        <v>220000</v>
      </c>
      <c r="G9" s="16">
        <v>8.64</v>
      </c>
      <c r="H9" s="15">
        <f>ROUND(G9, 3)*F9</f>
        <v>1900800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33</v>
      </c>
      <c r="F10" s="15">
        <v>220000</v>
      </c>
      <c r="G10" s="16">
        <v>10.08</v>
      </c>
      <c r="H10" s="15">
        <f>ROUND(G10, 3)*F10</f>
        <v>2217600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33</v>
      </c>
      <c r="F11" s="15">
        <v>129600</v>
      </c>
      <c r="G11" s="16">
        <v>9.0</v>
      </c>
      <c r="H11" s="15">
        <f>ROUND(G11, 3)*F11</f>
        <v>1166400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33</v>
      </c>
      <c r="F12" s="15">
        <v>162000</v>
      </c>
      <c r="G12" s="16">
        <v>5.76</v>
      </c>
      <c r="H12" s="15">
        <f>ROUND(G12, 3)*F12</f>
        <v>933120</v>
      </c>
      <c r="I12" s="13">
        <f>SUM(H5:H12)</f>
        <v>61906176</v>
      </c>
    </row>
    <row r="13" spans="1:9" customHeight="1" ht="40">
      <c r="A13" s="9" t="s">
        <v>47</v>
      </c>
      <c r="B13" s="9"/>
      <c r="C13" s="9"/>
      <c r="D13" s="9"/>
      <c r="E13" s="9"/>
      <c r="F13" s="10">
        <f>'Vật tư hoàn thiện'!I16</f>
        <v>6101000</v>
      </c>
      <c r="G13" s="11"/>
      <c r="H13" s="10"/>
    </row>
    <row r="14" spans="1:9" customHeight="1" ht="100">
      <c r="A14" s="12">
        <v>9</v>
      </c>
      <c r="B14" s="12"/>
      <c r="C14" s="14" t="s">
        <v>48</v>
      </c>
      <c r="D14" s="14" t="s">
        <v>49</v>
      </c>
      <c r="E14" s="12" t="s">
        <v>50</v>
      </c>
      <c r="F14" s="15">
        <v>568100</v>
      </c>
      <c r="G14" s="16">
        <v>7.0</v>
      </c>
      <c r="H14" s="15">
        <f>ROUND(G14, 3)*F14</f>
        <v>3976700</v>
      </c>
      <c r="I14" s="13"/>
    </row>
    <row r="15" spans="1:9" customHeight="1" ht="100">
      <c r="A15" s="12">
        <v>10</v>
      </c>
      <c r="B15" s="12"/>
      <c r="C15" s="14" t="s">
        <v>51</v>
      </c>
      <c r="D15" s="14" t="s">
        <v>52</v>
      </c>
      <c r="E15" s="12" t="s">
        <v>50</v>
      </c>
      <c r="F15" s="15">
        <v>1602400</v>
      </c>
      <c r="G15" s="16">
        <v>1.0</v>
      </c>
      <c r="H15" s="15">
        <f>ROUND(G15, 3)*F15</f>
        <v>1602400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55</v>
      </c>
      <c r="F16" s="15">
        <v>260950</v>
      </c>
      <c r="G16" s="16">
        <v>2.0</v>
      </c>
      <c r="H16" s="15">
        <f>ROUND(G16, 3)*F16</f>
        <v>521900</v>
      </c>
      <c r="I16" s="13">
        <f>SUM(H14:H16)</f>
        <v>6101000</v>
      </c>
    </row>
    <row r="17" spans="1:9" customHeight="1" ht="40">
      <c r="A17" s="9" t="s">
        <v>56</v>
      </c>
      <c r="B17" s="9"/>
      <c r="C17" s="9"/>
      <c r="D17" s="9"/>
      <c r="E17" s="9"/>
      <c r="F17" s="10">
        <f>'Vật tư hoàn thiện'!I20</f>
        <v>12710001</v>
      </c>
      <c r="G17" s="11"/>
      <c r="H17" s="10"/>
    </row>
    <row r="18" spans="1:9" customHeight="1" ht="100">
      <c r="A18" s="12">
        <v>12</v>
      </c>
      <c r="B18" s="12"/>
      <c r="C18" s="14" t="s">
        <v>57</v>
      </c>
      <c r="D18" s="14" t="s">
        <v>58</v>
      </c>
      <c r="E18" s="12" t="s">
        <v>59</v>
      </c>
      <c r="F18" s="15">
        <v>6970001</v>
      </c>
      <c r="G18" s="16">
        <v>1</v>
      </c>
      <c r="H18" s="15">
        <f>ROUND(G18, 3)*F18</f>
        <v>6970001</v>
      </c>
      <c r="I18" s="13"/>
    </row>
    <row r="19" spans="1:9" customHeight="1" ht="100">
      <c r="A19" s="12">
        <v>13</v>
      </c>
      <c r="B19" s="12"/>
      <c r="C19" s="14" t="s">
        <v>35</v>
      </c>
      <c r="D19" s="14" t="s">
        <v>60</v>
      </c>
      <c r="E19" s="12" t="s">
        <v>61</v>
      </c>
      <c r="F19" s="15">
        <v>3640000</v>
      </c>
      <c r="G19" s="16">
        <v>1</v>
      </c>
      <c r="H19" s="15">
        <f>ROUND(G19, 3)*F19</f>
        <v>3640000</v>
      </c>
      <c r="I19" s="13"/>
    </row>
    <row r="20" spans="1:9" customHeight="1" ht="100">
      <c r="A20" s="12">
        <v>14</v>
      </c>
      <c r="B20" s="12"/>
      <c r="C20" s="14" t="s">
        <v>35</v>
      </c>
      <c r="D20" s="14" t="s">
        <v>62</v>
      </c>
      <c r="E20" s="12" t="s">
        <v>61</v>
      </c>
      <c r="F20" s="15">
        <v>2100000</v>
      </c>
      <c r="G20" s="16">
        <v>1</v>
      </c>
      <c r="H20" s="15">
        <f>ROUND(G20, 3)*F20</f>
        <v>2100000</v>
      </c>
      <c r="I20" s="13">
        <f>SUM(H18:H20)</f>
        <v>12710001</v>
      </c>
    </row>
    <row r="21" spans="1:9" customHeight="1" ht="40">
      <c r="A21" s="9" t="s">
        <v>63</v>
      </c>
      <c r="B21" s="9"/>
      <c r="C21" s="9"/>
      <c r="D21" s="9"/>
      <c r="E21" s="9"/>
      <c r="F21" s="10">
        <f>'Vật tư hoàn thiện'!I21</f>
        <v/>
      </c>
      <c r="G21" s="11"/>
      <c r="H21" s="10"/>
      <c r="I21">
        <f>H21</f>
        <v/>
      </c>
    </row>
    <row r="22" spans="1:9" customHeight="1" ht="40">
      <c r="A22" s="9" t="s">
        <v>64</v>
      </c>
      <c r="B22" s="9"/>
      <c r="C22" s="9"/>
      <c r="D22" s="9"/>
      <c r="E22" s="9"/>
      <c r="F22" s="10">
        <f>'Vật tư hoàn thiện'!I30</f>
        <v>210129900</v>
      </c>
      <c r="G22" s="11"/>
      <c r="H22" s="10"/>
    </row>
    <row r="23" spans="1:9" customHeight="1" ht="100">
      <c r="A23" s="12">
        <v>15</v>
      </c>
      <c r="B23" s="12"/>
      <c r="C23" s="14" t="s">
        <v>35</v>
      </c>
      <c r="D23" s="14" t="s">
        <v>65</v>
      </c>
      <c r="E23" s="12" t="s">
        <v>66</v>
      </c>
      <c r="F23" s="15">
        <v>1165900.0</v>
      </c>
      <c r="G23" s="16">
        <v>1.0</v>
      </c>
      <c r="H23" s="15">
        <f>ROUND(G23, 3)*F23</f>
        <v>1165900</v>
      </c>
      <c r="I23" s="13"/>
    </row>
    <row r="24" spans="1:9" customHeight="1" ht="100">
      <c r="A24" s="12">
        <v>16</v>
      </c>
      <c r="B24" s="12"/>
      <c r="C24" s="14" t="s">
        <v>35</v>
      </c>
      <c r="D24" s="14" t="s">
        <v>67</v>
      </c>
      <c r="E24" s="12" t="s">
        <v>33</v>
      </c>
      <c r="F24" s="15">
        <v>2500000.0</v>
      </c>
      <c r="G24" s="16">
        <v>15.46</v>
      </c>
      <c r="H24" s="15">
        <f>ROUND(G24, 3)*F24</f>
        <v>38650000</v>
      </c>
      <c r="I24" s="13"/>
    </row>
    <row r="25" spans="1:9" customHeight="1" ht="100">
      <c r="A25" s="12">
        <v>17</v>
      </c>
      <c r="B25" s="12"/>
      <c r="C25" s="14" t="s">
        <v>35</v>
      </c>
      <c r="D25" s="14" t="s">
        <v>68</v>
      </c>
      <c r="E25" s="12" t="s">
        <v>33</v>
      </c>
      <c r="F25" s="15">
        <v>2500000.0</v>
      </c>
      <c r="G25" s="16">
        <v>13.66</v>
      </c>
      <c r="H25" s="15">
        <f>ROUND(G25, 3)*F25</f>
        <v>34150000</v>
      </c>
      <c r="I25" s="13"/>
    </row>
    <row r="26" spans="1:9" customHeight="1" ht="100">
      <c r="A26" s="12">
        <v>18</v>
      </c>
      <c r="B26" s="12"/>
      <c r="C26" s="14" t="s">
        <v>35</v>
      </c>
      <c r="D26" s="14" t="s">
        <v>69</v>
      </c>
      <c r="E26" s="12" t="s">
        <v>33</v>
      </c>
      <c r="F26" s="15">
        <v>2200000.0</v>
      </c>
      <c r="G26" s="16">
        <v>15.18</v>
      </c>
      <c r="H26" s="15">
        <f>ROUND(G26, 3)*F26</f>
        <v>33396000</v>
      </c>
      <c r="I26" s="13"/>
    </row>
    <row r="27" spans="1:9" customHeight="1" ht="100">
      <c r="A27" s="12">
        <v>19</v>
      </c>
      <c r="B27" s="12"/>
      <c r="C27" s="14" t="s">
        <v>35</v>
      </c>
      <c r="D27" s="14" t="s">
        <v>70</v>
      </c>
      <c r="E27" s="12" t="s">
        <v>33</v>
      </c>
      <c r="F27" s="15">
        <v>2500000.0</v>
      </c>
      <c r="G27" s="16">
        <v>5.68</v>
      </c>
      <c r="H27" s="15">
        <f>ROUND(G27, 3)*F27</f>
        <v>14200000</v>
      </c>
      <c r="I27" s="13"/>
    </row>
    <row r="28" spans="1:9" customHeight="1" ht="100">
      <c r="A28" s="12">
        <v>20</v>
      </c>
      <c r="B28" s="12"/>
      <c r="C28" s="14" t="s">
        <v>35</v>
      </c>
      <c r="D28" s="14" t="s">
        <v>71</v>
      </c>
      <c r="E28" s="12" t="s">
        <v>72</v>
      </c>
      <c r="F28" s="15">
        <v>28400.0</v>
      </c>
      <c r="G28" s="16">
        <v>1000.0</v>
      </c>
      <c r="H28" s="15">
        <f>ROUND(G28, 3)*F28</f>
        <v>28400000</v>
      </c>
      <c r="I28" s="13"/>
    </row>
    <row r="29" spans="1:9" customHeight="1" ht="100">
      <c r="A29" s="12">
        <v>21</v>
      </c>
      <c r="B29" s="12"/>
      <c r="C29" s="14" t="s">
        <v>35</v>
      </c>
      <c r="D29" s="14" t="s">
        <v>73</v>
      </c>
      <c r="E29" s="12" t="s">
        <v>66</v>
      </c>
      <c r="F29" s="15">
        <v>7178000.0</v>
      </c>
      <c r="G29" s="16">
        <v>1.0</v>
      </c>
      <c r="H29" s="15">
        <f>ROUND(G29, 3)*F29</f>
        <v>7178000</v>
      </c>
      <c r="I29" s="13"/>
    </row>
    <row r="30" spans="1:9" customHeight="1" ht="100">
      <c r="A30" s="12">
        <v>22</v>
      </c>
      <c r="B30" s="12"/>
      <c r="C30" s="14" t="s">
        <v>35</v>
      </c>
      <c r="D30" s="14" t="s">
        <v>74</v>
      </c>
      <c r="E30" s="12" t="s">
        <v>72</v>
      </c>
      <c r="F30" s="15">
        <v>52990.0</v>
      </c>
      <c r="G30" s="16">
        <v>1000.0</v>
      </c>
      <c r="H30" s="15">
        <f>ROUND(G30, 3)*F30</f>
        <v>52990000</v>
      </c>
      <c r="I30" s="13">
        <f>SUM(H23:H30)</f>
        <v>210129900</v>
      </c>
    </row>
    <row r="31" spans="1:9">
      <c r="A31" s="17" t="s">
        <v>13</v>
      </c>
      <c r="H31" s="18">
        <f>SUM(H5:H30)</f>
        <v>290847077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17:E17"/>
    <mergeCell ref="F17:H17"/>
    <mergeCell ref="A21:E21"/>
    <mergeCell ref="F21:H21"/>
    <mergeCell ref="A22:E22"/>
    <mergeCell ref="F22:H22"/>
    <mergeCell ref="A31:G3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2022-12-09T21:04:42+07:00</dcterms:created>
  <dcterms:modified xsi:type="dcterms:W3CDTF">2022-12-09T21:04:42+07:00</dcterms:modified>
  <dc:title>Untitled Spreadsheet</dc:title>
  <dc:description/>
  <dc:subject/>
  <cp:keywords/>
  <cp:category/>
</cp:coreProperties>
</file>