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<sst xmlns="http://schemas.openxmlformats.org/spreadsheetml/2006/main" uniqueCount="55">
  <si>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Tổng hợp đơn giá</t>
  </si>
  <si>
    <t>STT</t>
  </si>
  <si>
    <t>Hạng mục</t>
  </si>
  <si>
    <t>Tổng tiền (VNĐ)</t>
  </si>
  <si>
    <t>Phần thô</t>
  </si>
  <si>
    <t>Vật tư hoàn thiện</t>
  </si>
  <si>
    <t>Nhân công/Máy thi công</t>
  </si>
  <si>
    <t>Gạch</t>
  </si>
  <si>
    <t>Sơn nước nội/ngoại thất</t>
  </si>
  <si>
    <t>Thiết bị vệ sinh</t>
  </si>
  <si>
    <t>Cửa đi/Cửa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</si>
  <si>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</si>
  <si>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</si>
  <si>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</si>
  <si>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</si>
  <si>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</si>
  <si>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</si>
  <si>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</si>
  <si>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</si>
  <si>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</si>
  <si>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</si>
  <si>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</si>
  <si>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</si>
  <si>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</si>
  <si>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CTH</t>
  </si>
  <si>
    <t>Gạch bán sứ màu trắng vân khói 48868 CTH: 400mmx800mm</t>
  </si>
  <si>
    <t>m²</t>
  </si>
  <si>
    <t>Gạch bán sứ màu đen vân đá 48903 CTH: 400mmx800mm</t>
  </si>
  <si>
    <t>Đông Nam Á</t>
  </si>
  <si>
    <t>Gạch men màu trắng vân khói C601 ĐNA: 600mmx600mm</t>
  </si>
  <si>
    <t>Viglacera</t>
  </si>
  <si>
    <t>Gạch granite màu kem vân đá ECO-S830 VIG: 800mmx800mm</t>
  </si>
  <si>
    <t>Gạch bán sứ vân giả gỗ PL2803 VIG</t>
  </si>
  <si>
    <t>Gạch granite màu xanh vân cát CBP605 VIG: 600mmx600mm</t>
  </si>
  <si>
    <t>Hoàn Mỹ</t>
  </si>
  <si>
    <t>Gạch granite vân gỗ xám 33021HM: 800mmx800mm</t>
  </si>
  <si>
    <t>II. Sơn</t>
  </si>
  <si>
    <t>KCC</t>
  </si>
  <si>
    <t>Sơn nước nội thất KORECLEAN lau chùi vượt trội Mờ Màu Pha KCC(#ffffff)</t>
  </si>
  <si>
    <t>Thùng</t>
  </si>
  <si>
    <t>DULUX</t>
  </si>
  <si>
    <t>Sơn nước nội thất INSPIRE Bề mặt mờ - 39A Màu Pha Dulux(#ffffff)</t>
  </si>
  <si>
    <t>Sơn nước trong nhà TOTAL Bề mặt mờ - 30C Màu Pha Maxilite(#ffffff)</t>
  </si>
  <si>
    <t>Sơn nước nội thất sinh học siêu cao cấp BETTER LIVING AIR CLEAN Siêu Bóng - C896B Màu Pha Dulux(#ffffff)</t>
  </si>
  <si>
    <t>Lon</t>
  </si>
  <si>
    <t>Sơn nước nội thất kinh tế KOREINTEX KCC(#ffffff)</t>
  </si>
  <si>
    <t>III. Danh sách thiết bị vệ sinh</t>
  </si>
  <si>
    <t>Danh mục gốc</t>
  </si>
  <si>
    <t>Sen cây nóng, lạnh màu crom BFV-2015S IN</t>
  </si>
  <si>
    <t>bộ</t>
  </si>
  <si>
    <t>Bàn cầu 2 khối INAX AC-504VAN/BW1</t>
  </si>
  <si>
    <t>Chậu lavabo sứ đặt bàn INAX AL-299V/BW1 màu trắng</t>
  </si>
  <si>
    <t>cái</t>
  </si>
  <si>
    <t>IV. Danh sách tôn</t>
  </si>
  <si>
    <t>V. Vật tư hoàn thiện</t>
  </si>
</sst>
</file>

<file path=xl/styles.xml><?xml version="1.0" encoding="utf-8"?>
<styleSheet xmlns="http://schemas.openxmlformats.org/spreadsheetml/2006/main" xml:space="preserve">
  <numFmts count="2">
    <numFmt numFmtId="164" formatCode="#,##0.000"/>
    <numFmt numFmtId="165" formatCode="0.000"/>
  </numFmts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1" numFmtId="164" fillId="0" borderId="1" applyFont="1" applyNumberFormat="1" applyFill="0" applyBorder="1" applyAlignment="0">
      <alignment horizontal="general" vertical="bottom" textRotation="0" wrapText="false" shrinkToFit="false"/>
    </xf>
    <xf xfId="0" fontId="3" numFmtId="164" fillId="2" borderId="1" applyFont="1" applyNumberFormat="1" applyFill="1" applyBorder="1" applyAlignment="1">
      <alignment horizontal="center" vertical="center" textRotation="0" wrapText="false" shrinkToFit="false"/>
    </xf>
    <xf xfId="0" fontId="1" numFmtId="164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5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164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5" numFmtId="164" fillId="0" borderId="1" applyFont="1" applyNumberFormat="1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165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165" fillId="3" borderId="1" applyFont="1" applyNumberFormat="1" applyFill="1" applyBorder="1" applyAlignment="1">
      <alignment horizontal="center" vertical="center" textRotation="0" wrapText="false" shrinkToFit="false"/>
    </xf>
    <xf xfId="0" fontId="5" numFmtId="165" fillId="0" borderId="1" applyFont="1" applyNumberFormat="1" applyFill="0" applyBorder="1" applyAlignment="1">
      <alignment horizontal="right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1" numFmtId="165" fillId="0" borderId="0" applyFont="1" applyNumberFormat="1" applyFill="0" applyBorder="0" applyAlignment="0">
      <alignment horizontal="general" vertical="bottom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33bde295d11ad271136b3a392d159694.jpg"/><Relationship Id="rId3" Type="http://schemas.openxmlformats.org/officeDocument/2006/relationships/image" Target="../media/f31873f767dadf02e90954ecd6d94564.jpg"/><Relationship Id="rId4" Type="http://schemas.openxmlformats.org/officeDocument/2006/relationships/image" Target="../media/8b8175c03c31791c86b65ac98ac4b225.jpg"/><Relationship Id="rId5" Type="http://schemas.openxmlformats.org/officeDocument/2006/relationships/image" Target="../media/eae9f5fb96ea5651e9963704ee566dcf.jpg"/><Relationship Id="rId6" Type="http://schemas.openxmlformats.org/officeDocument/2006/relationships/image" Target="../media/3a8005870c4fc4bc7f1846e1ca8521ac.jpg"/><Relationship Id="rId7" Type="http://schemas.openxmlformats.org/officeDocument/2006/relationships/image" Target="../media/3b93f2ca2bbcf6dfcdba318ecbcf25cf.jpg"/><Relationship Id="rId8" Type="http://schemas.openxmlformats.org/officeDocument/2006/relationships/image" Target="../media/7b759abddbb58f6ace5c4d85f1cd18d9.jpg"/><Relationship Id="rId9" Type="http://schemas.openxmlformats.org/officeDocument/2006/relationships/image" Target="../media/144462ebc637a8493b0719fe9e213487.jpg"/><Relationship Id="rId10" Type="http://schemas.openxmlformats.org/officeDocument/2006/relationships/image" Target="../media/a653fa609b7a1a842f1d640917e578c0.png"/><Relationship Id="rId11" Type="http://schemas.openxmlformats.org/officeDocument/2006/relationships/image" Target="../media/8d0d6d888b53c0822779f27e95fb1e85.png"/><Relationship Id="rId12" Type="http://schemas.openxmlformats.org/officeDocument/2006/relationships/image" Target="../media/8a733f0ad0e621ce5b88bc6ed646b5ed.jpg"/><Relationship Id="rId13" Type="http://schemas.openxmlformats.org/officeDocument/2006/relationships/image" Target="../media/ae8c8bdb3406d71b9ad4d385d1563bc2.jpg"/><Relationship Id="rId14" Type="http://schemas.openxmlformats.org/officeDocument/2006/relationships/image" Target="../media/8eae6efeaab2208655c14d4ca91406f8.png"/><Relationship Id="rId15" Type="http://schemas.openxmlformats.org/officeDocument/2006/relationships/image" Target="../media/d748c8db5388c8d79ed285ddc3563f30.png"/><Relationship Id="rId16" Type="http://schemas.openxmlformats.org/officeDocument/2006/relationships/image" Target="../media/3881bca20cc9fc3eabd62b5d493630ec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1428750" cy="71437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1428750" cy="714375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9525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95250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1428750" cy="36195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952500" cy="9525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962025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12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95250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952500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34"/>
  </cols>
  <sheetData>
    <row r="1" spans="1:3" customHeight="1" ht="60">
      <c r="A1" s="3"/>
      <c r="B1" s="3"/>
      <c r="C1" s="35" t="s">
        <v>0</v>
      </c>
    </row>
    <row r="2" spans="1:3" customHeight="1" ht="60">
      <c r="A2" s="5" t="s">
        <v>1</v>
      </c>
      <c r="B2" s="5" t="s">
        <v>2</v>
      </c>
      <c r="C2" s="7" t="s">
        <v>3</v>
      </c>
    </row>
    <row r="3" spans="1:3" customHeight="1" ht="30">
      <c r="A3" s="24">
        <v>1</v>
      </c>
      <c r="B3" s="32" t="s">
        <v>4</v>
      </c>
      <c r="C3" s="33">
        <f>LOOKUP(2,1/(NOT(ISBLANK('Báo giá phần thô'!D:D))),'Báo giá phần thô'!D:D)</f>
        <v>0</v>
      </c>
    </row>
    <row r="4" spans="1:3" customHeight="1" ht="30">
      <c r="A4" s="24">
        <v>2</v>
      </c>
      <c r="B4" s="32" t="s">
        <v>5</v>
      </c>
      <c r="C4" s="33">
        <f>LOOKUP(2,1/(NOT(ISBLANK('Vật tư hoàn thiện'!H:H))),'Vật tư hoàn thiện'!H:H)</f>
        <v>25950940</v>
      </c>
    </row>
    <row r="5" spans="1:3">
      <c r="A5" s="2">
        <v>2.1</v>
      </c>
      <c r="B5" s="2" t="s">
        <v>7</v>
      </c>
      <c r="C5" s="34">
        <f>'Vật tư hoàn thiện'!I11</f>
        <v>5491000</v>
      </c>
    </row>
    <row r="6" spans="1:3">
      <c r="A6" s="2">
        <v>2.2</v>
      </c>
      <c r="B6" s="2" t="s">
        <v>8</v>
      </c>
      <c r="C6" s="34">
        <f>'Vật tư hoàn thiện'!I17</f>
        <v>7749940</v>
      </c>
    </row>
    <row r="7" spans="1:3">
      <c r="A7" s="2">
        <v>2.3</v>
      </c>
      <c r="B7" s="2" t="s">
        <v>9</v>
      </c>
      <c r="C7" s="34">
        <f>'Vật tư hoàn thiện'!I21</f>
        <v>12710000</v>
      </c>
    </row>
    <row r="8" spans="1:3">
      <c r="A8" s="2">
        <v>2.4</v>
      </c>
      <c r="B8" s="2" t="s">
        <v>5</v>
      </c>
      <c r="C8" s="34">
        <f>'Vật tư hoàn thiện'!I23</f>
        <v/>
      </c>
    </row>
    <row r="9" spans="1:3">
      <c r="A9" s="2">
        <v>2.5</v>
      </c>
      <c r="B9" s="2" t="s">
        <v>10</v>
      </c>
      <c r="C9" s="34"/>
    </row>
    <row r="10" spans="1:3">
      <c r="A10" s="2">
        <v>2.6</v>
      </c>
      <c r="B10" s="2" t="s">
        <v>11</v>
      </c>
      <c r="C10" s="34"/>
    </row>
    <row r="11" spans="1:3">
      <c r="A11" s="24">
        <v>3</v>
      </c>
      <c r="B11" s="32" t="s">
        <v>6</v>
      </c>
      <c r="C11" s="33">
        <v>0</v>
      </c>
    </row>
    <row r="12" spans="1:3">
      <c r="A12" s="15"/>
      <c r="B12" s="17"/>
      <c r="C12" s="30"/>
    </row>
    <row r="13" spans="1:3">
      <c r="A13" s="20" t="s">
        <v>12</v>
      </c>
      <c r="C13" s="21">
        <f>SUM(C3:C4)+C11</f>
        <v>25950940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3:B1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3"/>
  <sheetViews>
    <sheetView tabSelected="0" workbookViewId="0" showGridLines="true" showRowColHeaders="1">
      <selection activeCell="D3" sqref="D3"/>
    </sheetView>
  </sheetViews>
  <sheetFormatPr defaultRowHeight="14.4" outlineLevelRow="0" outlineLevelCol="0"/>
  <cols>
    <col min="1" max="1" width="16" bestFit="true" customWidth="true" style="2"/>
    <col min="2" max="2" width="30" customWidth="true" style="8"/>
    <col min="3" max="3" width="13" bestFit="true" customWidth="true" style="31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23"/>
      <c r="B1" s="26"/>
      <c r="C1" s="22" t="s">
        <v>13</v>
      </c>
    </row>
    <row r="2" spans="1:8" customHeight="1" ht="60">
      <c r="A2" s="24" t="s">
        <v>14</v>
      </c>
      <c r="B2" s="27" t="s">
        <v>15</v>
      </c>
      <c r="C2" s="28" t="s">
        <v>16</v>
      </c>
      <c r="D2" s="27" t="s">
        <v>17</v>
      </c>
    </row>
    <row r="3" spans="1:8">
      <c r="A3" s="25" t="s">
        <v>12</v>
      </c>
      <c r="B3" s="18"/>
      <c r="C3" s="29"/>
      <c r="D3" s="30">
        <f>SUM(D3:D2)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3:C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4"/>
  <sheetViews>
    <sheetView tabSelected="0" workbookViewId="0" showGridLines="true" showRowColHeaders="1">
      <selection activeCell="H24" sqref="H24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6" bestFit="true" customWidth="true" style="2"/>
    <col min="4" max="4" width="134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11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18</v>
      </c>
      <c r="E1" s="1"/>
      <c r="F1" s="6"/>
      <c r="G1" s="9"/>
      <c r="H1" s="6"/>
    </row>
    <row r="3" spans="1:9" customHeight="1" ht="60">
      <c r="A3" s="5" t="s">
        <v>1</v>
      </c>
      <c r="B3" s="5" t="s">
        <v>19</v>
      </c>
      <c r="C3" s="5" t="s">
        <v>20</v>
      </c>
      <c r="D3" s="5" t="s">
        <v>21</v>
      </c>
      <c r="E3" s="5" t="s">
        <v>22</v>
      </c>
      <c r="F3" s="7" t="s">
        <v>15</v>
      </c>
      <c r="G3" s="10" t="s">
        <v>16</v>
      </c>
      <c r="H3" s="7" t="s">
        <v>17</v>
      </c>
    </row>
    <row r="4" spans="1:9" customHeight="1" ht="40">
      <c r="A4" s="12" t="s">
        <v>23</v>
      </c>
      <c r="B4" s="12"/>
      <c r="C4" s="12"/>
      <c r="D4" s="12"/>
      <c r="E4" s="12"/>
      <c r="F4" s="13">
        <f>'Vật tư hoàn thiện'!I11</f>
        <v>5491000</v>
      </c>
      <c r="G4" s="14"/>
      <c r="H4" s="13"/>
    </row>
    <row r="5" spans="1:9" customHeight="1" ht="100">
      <c r="A5" s="15">
        <v>1</v>
      </c>
      <c r="B5" s="15"/>
      <c r="C5" s="17" t="s">
        <v>24</v>
      </c>
      <c r="D5" s="17" t="s">
        <v>25</v>
      </c>
      <c r="E5" s="15" t="s">
        <v>26</v>
      </c>
      <c r="F5" s="18">
        <v>289000</v>
      </c>
      <c r="G5" s="19">
        <v>0</v>
      </c>
      <c r="H5" s="18">
        <f>ROUND(G5, 3)*F5</f>
        <v>0</v>
      </c>
      <c r="I5" s="16"/>
    </row>
    <row r="6" spans="1:9" customHeight="1" ht="100">
      <c r="A6" s="15">
        <v>2</v>
      </c>
      <c r="B6" s="15"/>
      <c r="C6" s="17" t="s">
        <v>24</v>
      </c>
      <c r="D6" s="17" t="s">
        <v>27</v>
      </c>
      <c r="E6" s="15" t="s">
        <v>26</v>
      </c>
      <c r="F6" s="18">
        <v>323000</v>
      </c>
      <c r="G6" s="19">
        <v>17</v>
      </c>
      <c r="H6" s="18">
        <f>ROUND(G6, 3)*F6</f>
        <v>5491000</v>
      </c>
      <c r="I6" s="16"/>
    </row>
    <row r="7" spans="1:9" customHeight="1" ht="100">
      <c r="A7" s="15">
        <v>3</v>
      </c>
      <c r="B7" s="15"/>
      <c r="C7" s="17" t="s">
        <v>28</v>
      </c>
      <c r="D7" s="17" t="s">
        <v>29</v>
      </c>
      <c r="E7" s="15" t="s">
        <v>26</v>
      </c>
      <c r="F7" s="18">
        <v>143000</v>
      </c>
      <c r="G7" s="19">
        <v>0</v>
      </c>
      <c r="H7" s="18">
        <f>ROUND(G7, 3)*F7</f>
        <v>0</v>
      </c>
      <c r="I7" s="16"/>
    </row>
    <row r="8" spans="1:9" customHeight="1" ht="100">
      <c r="A8" s="15">
        <v>4</v>
      </c>
      <c r="B8" s="15"/>
      <c r="C8" s="17" t="s">
        <v>30</v>
      </c>
      <c r="D8" s="17" t="s">
        <v>31</v>
      </c>
      <c r="E8" s="15" t="s">
        <v>26</v>
      </c>
      <c r="F8" s="18">
        <v>316000</v>
      </c>
      <c r="G8" s="19">
        <v>0</v>
      </c>
      <c r="H8" s="18">
        <f>ROUND(G8, 3)*F8</f>
        <v>0</v>
      </c>
      <c r="I8" s="16"/>
    </row>
    <row r="9" spans="1:9" customHeight="1" ht="100">
      <c r="A9" s="15">
        <v>5</v>
      </c>
      <c r="B9" s="15"/>
      <c r="C9" s="17" t="s">
        <v>30</v>
      </c>
      <c r="D9" s="17" t="s">
        <v>32</v>
      </c>
      <c r="E9" s="15" t="s">
        <v>26</v>
      </c>
      <c r="F9" s="18">
        <v>356250</v>
      </c>
      <c r="G9" s="19">
        <v>0</v>
      </c>
      <c r="H9" s="18">
        <f>ROUND(G9, 3)*F9</f>
        <v>0</v>
      </c>
      <c r="I9" s="16"/>
    </row>
    <row r="10" spans="1:9" customHeight="1" ht="100">
      <c r="A10" s="15">
        <v>6</v>
      </c>
      <c r="B10" s="15"/>
      <c r="C10" s="17" t="s">
        <v>30</v>
      </c>
      <c r="D10" s="17" t="s">
        <v>33</v>
      </c>
      <c r="E10" s="15" t="s">
        <v>26</v>
      </c>
      <c r="F10" s="18">
        <v>428000</v>
      </c>
      <c r="G10" s="19">
        <v>0</v>
      </c>
      <c r="H10" s="18">
        <f>ROUND(G10, 3)*F10</f>
        <v>0</v>
      </c>
      <c r="I10" s="16"/>
    </row>
    <row r="11" spans="1:9" customHeight="1" ht="100">
      <c r="A11" s="15">
        <v>7</v>
      </c>
      <c r="B11" s="15"/>
      <c r="C11" s="17" t="s">
        <v>34</v>
      </c>
      <c r="D11" s="17" t="s">
        <v>35</v>
      </c>
      <c r="E11" s="15" t="s">
        <v>26</v>
      </c>
      <c r="F11" s="18">
        <v>275000</v>
      </c>
      <c r="G11" s="19">
        <v>0</v>
      </c>
      <c r="H11" s="18">
        <f>ROUND(G11, 3)*F11</f>
        <v>0</v>
      </c>
      <c r="I11" s="16">
        <f>SUM(H5:H11)</f>
        <v>5491000</v>
      </c>
    </row>
    <row r="12" spans="1:9" customHeight="1" ht="40">
      <c r="A12" s="12" t="s">
        <v>36</v>
      </c>
      <c r="B12" s="12"/>
      <c r="C12" s="12"/>
      <c r="D12" s="12"/>
      <c r="E12" s="12"/>
      <c r="F12" s="13">
        <f>'Vật tư hoàn thiện'!I17</f>
        <v>7749940</v>
      </c>
      <c r="G12" s="14"/>
      <c r="H12" s="13"/>
    </row>
    <row r="13" spans="1:9" customHeight="1" ht="100">
      <c r="A13" s="15">
        <v>8</v>
      </c>
      <c r="B13" s="15"/>
      <c r="C13" s="17" t="s">
        <v>37</v>
      </c>
      <c r="D13" s="17" t="s">
        <v>38</v>
      </c>
      <c r="E13" s="15" t="s">
        <v>39</v>
      </c>
      <c r="F13" s="18">
        <v>1524880</v>
      </c>
      <c r="G13" s="19">
        <v>1.0</v>
      </c>
      <c r="H13" s="18">
        <f>ROUND(G13, 3)*F13</f>
        <v>1524880</v>
      </c>
      <c r="I13" s="16"/>
    </row>
    <row r="14" spans="1:9" customHeight="1" ht="100">
      <c r="A14" s="15">
        <v>9</v>
      </c>
      <c r="B14" s="15"/>
      <c r="C14" s="17" t="s">
        <v>40</v>
      </c>
      <c r="D14" s="17" t="s">
        <v>41</v>
      </c>
      <c r="E14" s="15" t="s">
        <v>39</v>
      </c>
      <c r="F14" s="18">
        <v>2300950</v>
      </c>
      <c r="G14" s="19">
        <v>1</v>
      </c>
      <c r="H14" s="18">
        <f>ROUND(G14, 3)*F14</f>
        <v>2300950</v>
      </c>
      <c r="I14" s="16"/>
    </row>
    <row r="15" spans="1:9" customHeight="1" ht="100">
      <c r="A15" s="15">
        <v>10</v>
      </c>
      <c r="B15" s="15"/>
      <c r="C15" s="17" t="s">
        <v>40</v>
      </c>
      <c r="D15" s="17" t="s">
        <v>42</v>
      </c>
      <c r="E15" s="15" t="s">
        <v>39</v>
      </c>
      <c r="F15" s="18">
        <v>1603280</v>
      </c>
      <c r="G15" s="19">
        <v>1</v>
      </c>
      <c r="H15" s="18">
        <f>ROUND(G15, 3)*F15</f>
        <v>1603280</v>
      </c>
      <c r="I15" s="16"/>
    </row>
    <row r="16" spans="1:9" customHeight="1" ht="100">
      <c r="A16" s="15">
        <v>11</v>
      </c>
      <c r="B16" s="15"/>
      <c r="C16" s="17" t="s">
        <v>40</v>
      </c>
      <c r="D16" s="17" t="s">
        <v>43</v>
      </c>
      <c r="E16" s="15" t="s">
        <v>44</v>
      </c>
      <c r="F16" s="18">
        <v>1752730</v>
      </c>
      <c r="G16" s="19">
        <v>1</v>
      </c>
      <c r="H16" s="18">
        <f>ROUND(G16, 3)*F16</f>
        <v>1752730</v>
      </c>
      <c r="I16" s="16"/>
    </row>
    <row r="17" spans="1:9" customHeight="1" ht="100">
      <c r="A17" s="15">
        <v>12</v>
      </c>
      <c r="B17" s="15"/>
      <c r="C17" s="17" t="s">
        <v>37</v>
      </c>
      <c r="D17" s="17" t="s">
        <v>45</v>
      </c>
      <c r="E17" s="15" t="s">
        <v>39</v>
      </c>
      <c r="F17" s="18">
        <v>568100</v>
      </c>
      <c r="G17" s="19">
        <v>1</v>
      </c>
      <c r="H17" s="18">
        <f>ROUND(G17, 3)*F17</f>
        <v>568100</v>
      </c>
      <c r="I17" s="16">
        <f>SUM(H13:H17)</f>
        <v>7749940</v>
      </c>
    </row>
    <row r="18" spans="1:9" customHeight="1" ht="40">
      <c r="A18" s="12" t="s">
        <v>46</v>
      </c>
      <c r="B18" s="12"/>
      <c r="C18" s="12"/>
      <c r="D18" s="12"/>
      <c r="E18" s="12"/>
      <c r="F18" s="13">
        <f>'Vật tư hoàn thiện'!I21</f>
        <v>12710000</v>
      </c>
      <c r="G18" s="14"/>
      <c r="H18" s="13"/>
    </row>
    <row r="19" spans="1:9" customHeight="1" ht="100">
      <c r="A19" s="15">
        <v>13</v>
      </c>
      <c r="B19" s="15"/>
      <c r="C19" s="17" t="s">
        <v>47</v>
      </c>
      <c r="D19" s="17" t="s">
        <v>48</v>
      </c>
      <c r="E19" s="15" t="s">
        <v>49</v>
      </c>
      <c r="F19" s="18">
        <v>6970000</v>
      </c>
      <c r="G19" s="19">
        <v>1</v>
      </c>
      <c r="H19" s="18">
        <f>ROUND(G19, 3)*F19</f>
        <v>6970000</v>
      </c>
      <c r="I19" s="16"/>
    </row>
    <row r="20" spans="1:9" customHeight="1" ht="100">
      <c r="A20" s="15">
        <v>14</v>
      </c>
      <c r="B20" s="15"/>
      <c r="C20" s="17" t="s">
        <v>47</v>
      </c>
      <c r="D20" s="17" t="s">
        <v>50</v>
      </c>
      <c r="E20" s="15" t="s">
        <v>49</v>
      </c>
      <c r="F20" s="18">
        <v>3640000</v>
      </c>
      <c r="G20" s="19">
        <v>1</v>
      </c>
      <c r="H20" s="18">
        <f>ROUND(G20, 3)*F20</f>
        <v>3640000</v>
      </c>
      <c r="I20" s="16"/>
    </row>
    <row r="21" spans="1:9" customHeight="1" ht="100">
      <c r="A21" s="15">
        <v>15</v>
      </c>
      <c r="B21" s="15"/>
      <c r="C21" s="17" t="s">
        <v>47</v>
      </c>
      <c r="D21" s="17" t="s">
        <v>51</v>
      </c>
      <c r="E21" s="15" t="s">
        <v>52</v>
      </c>
      <c r="F21" s="18">
        <v>2100000</v>
      </c>
      <c r="G21" s="19">
        <v>1</v>
      </c>
      <c r="H21" s="18">
        <f>ROUND(G21, 3)*F21</f>
        <v>2100000</v>
      </c>
      <c r="I21" s="16">
        <f>SUM(H19:H21)</f>
        <v>12710000</v>
      </c>
    </row>
    <row r="22" spans="1:9" customHeight="1" ht="40">
      <c r="A22" s="12" t="s">
        <v>53</v>
      </c>
      <c r="B22" s="12"/>
      <c r="C22" s="12"/>
      <c r="D22" s="12"/>
      <c r="E22" s="12"/>
      <c r="F22" s="13">
        <f>'Vật tư hoàn thiện'!I22</f>
        <v/>
      </c>
      <c r="G22" s="14"/>
      <c r="H22" s="13"/>
      <c r="I22">
        <f>H22</f>
        <v/>
      </c>
    </row>
    <row r="23" spans="1:9" customHeight="1" ht="40">
      <c r="A23" s="12" t="s">
        <v>54</v>
      </c>
      <c r="B23" s="12"/>
      <c r="C23" s="12"/>
      <c r="D23" s="12"/>
      <c r="E23" s="12"/>
      <c r="F23" s="13">
        <f>'Vật tư hoàn thiện'!I23</f>
        <v/>
      </c>
      <c r="G23" s="14"/>
      <c r="H23" s="13"/>
      <c r="I23">
        <f>H23</f>
        <v/>
      </c>
    </row>
    <row r="24" spans="1:9">
      <c r="A24" s="20" t="s">
        <v>12</v>
      </c>
      <c r="H24" s="21">
        <f>SUM(H5:H23)</f>
        <v>25950940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E4"/>
    <mergeCell ref="F4:H4"/>
    <mergeCell ref="A12:E12"/>
    <mergeCell ref="F12:H12"/>
    <mergeCell ref="A18:E18"/>
    <mergeCell ref="F18:H18"/>
    <mergeCell ref="A22:E22"/>
    <mergeCell ref="F22:H22"/>
    <mergeCell ref="A23:E23"/>
    <mergeCell ref="F23:H23"/>
    <mergeCell ref="A24:G2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2022-10-25T09:25:56+07:00</dcterms:created>
  <dcterms:modified xsi:type="dcterms:W3CDTF">2022-10-25T09:25:56+07:00</dcterms:modified>
  <dc:title>Untitled Spreadsheet</dc:title>
  <dc:description/>
  <dc:subject/>
  <cp:keywords/>
  <cp:category/>
</cp:coreProperties>
</file>