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<sst xmlns="http://schemas.openxmlformats.org/spreadsheetml/2006/main" uniqueCount="52">
  <si>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</si>
  <si>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</si>
  <si>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</si>
  <si>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</si>
  <si>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</si>
  <si>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</si>
  <si>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</si>
  <si>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</si>
  <si>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</si>
  <si>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</si>
  <si>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</si>
  <si>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</si>
  <si>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</si>
  <si>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</si>
  <si>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</si>
  <si>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</si>
  <si>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</si>
  <si>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</si>
  <si>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</si>
  <si>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</si>
  <si>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</si>
  <si>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</si>
  <si>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</si>
  <si>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</si>
  <si>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</si>
  <si>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khói 48868 CTH: 400mmx800mm</t>
  </si>
  <si>
    <t>m²</t>
  </si>
  <si>
    <t>Đông Nam Á</t>
  </si>
  <si>
    <t>Gạch men màu xanh vân đá C502 ĐNA: 500mmx500mm</t>
  </si>
  <si>
    <t>Gạch bán sứ màu xám vân đá 61222011 CTH: 600mmx1200mm</t>
  </si>
  <si>
    <t>Viglacera</t>
  </si>
  <si>
    <t>Gạch granite màu xám đậm vân đá CBP801 VIG: 800mmx800mm</t>
  </si>
  <si>
    <t>Gạch granite màu xám vân đá CBP807 VIG: 800mmx800mm</t>
  </si>
  <si>
    <t>II. Sơn</t>
  </si>
  <si>
    <t>KCC</t>
  </si>
  <si>
    <t>Sơn nước ngoại thất kinh tế KOREACE Màu Pha KCC(#ffffff)</t>
  </si>
  <si>
    <t>Thùng</t>
  </si>
  <si>
    <t>Sơn nước ngoại thất cao cấp KOREGUARD PREMIUM Bóng mờ Màu Pha KCC(#ffffff)</t>
  </si>
  <si>
    <t>Sơn nước nội thất KORECLEAN lau chùi vượt trội Mờ Màu Pha KCC(#ffffff)</t>
  </si>
  <si>
    <t>DULUX</t>
  </si>
  <si>
    <t>Sơn nước trong nhà TOTAL Bề mặt mờ - 30C Màu Pha Maxilite(#ffffff)</t>
  </si>
  <si>
    <t>TOA</t>
  </si>
  <si>
    <t>Sơn nước nội thất Supertech Pro Int Màu Pha TOA(#feffff)</t>
  </si>
  <si>
    <t>Sơn nước nội thất cao cấp EASYCLEAN LAU CHÙI HIỆU QUẢ Bề mặt bóng - A991B Màu Pha Dulux(#ffffff)</t>
  </si>
  <si>
    <t>III. Danh sách thiết bị vệ sinh</t>
  </si>
  <si>
    <t>Danh mục gốc</t>
  </si>
  <si>
    <t>Bàn cầu sứ 2 khối nắp êm xả 2 nhấn màu trắng AC-808VN/BW1 IN</t>
  </si>
  <si>
    <t>bộ</t>
  </si>
  <si>
    <t>Sen cây nóng, lạnh màu crom BFV-1405S IN</t>
  </si>
  <si>
    <t>Chân lavabo ngắn treo tường INAX L-298VC/BW1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</si>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</sst>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#,##0.000"/>
    <numFmt numFmtId="165" formatCode="0.00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5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5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5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b2ffecc3204beda732a89e6dc0924ca0.png"/><Relationship Id="rId3" Type="http://schemas.openxmlformats.org/officeDocument/2006/relationships/image" Target="../media/33bde295d11ad271136b3a392d159694.jpg"/><Relationship Id="rId4" Type="http://schemas.openxmlformats.org/officeDocument/2006/relationships/image" Target="../media/9591604b0e32b18e89620021b845f069.jpg"/><Relationship Id="rId5" Type="http://schemas.openxmlformats.org/officeDocument/2006/relationships/image" Target="../media/52202b6a944675f5b415d7079bd020b9.jpg"/><Relationship Id="rId6" Type="http://schemas.openxmlformats.org/officeDocument/2006/relationships/image" Target="../media/dd8af4c9b50e17c0961b0557ff3f6a95.png"/><Relationship Id="rId7" Type="http://schemas.openxmlformats.org/officeDocument/2006/relationships/image" Target="../media/ea4312fd9cd1d464daa7f4e1431d0d2b.jpg"/><Relationship Id="rId8" Type="http://schemas.openxmlformats.org/officeDocument/2006/relationships/image" Target="../media/09c976221045b90521f1643cd5c68b2a.jpg"/><Relationship Id="rId9" Type="http://schemas.openxmlformats.org/officeDocument/2006/relationships/image" Target="../media/0ac3dde5fd1a5be7dbd5bba53b7bc2f3.jpg"/><Relationship Id="rId10" Type="http://schemas.openxmlformats.org/officeDocument/2006/relationships/image" Target="../media/144462ebc637a8493b0719fe9e213487.jpg"/><Relationship Id="rId11" Type="http://schemas.openxmlformats.org/officeDocument/2006/relationships/image" Target="../media/8d0d6d888b53c0822779f27e95fb1e85.png"/><Relationship Id="rId12" Type="http://schemas.openxmlformats.org/officeDocument/2006/relationships/image" Target="../media/aa3936fec9172503f56be5cc42e51671.jpg"/><Relationship Id="rId13" Type="http://schemas.openxmlformats.org/officeDocument/2006/relationships/image" Target="../media/86932481312c61d207a3735d80fd2cc1.png"/><Relationship Id="rId14" Type="http://schemas.openxmlformats.org/officeDocument/2006/relationships/image" Target="../media/7c6e1cb14f814280e016ee89c08b05f4.png"/><Relationship Id="rId15" Type="http://schemas.openxmlformats.org/officeDocument/2006/relationships/image" Target="../media/bc4ea84d61a0f92bcb0294463a44d5e7.png"/><Relationship Id="rId16" Type="http://schemas.openxmlformats.org/officeDocument/2006/relationships/image" Target="../media/762f5460cb94411f54e7adf62cc7d46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428750" cy="7143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</cols>
  <sheetData>
    <row r="1" spans="1:3" customHeight="1" ht="60">
      <c r="A1" s="3"/>
      <c r="B1" s="3"/>
      <c r="C1" s="35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24">
        <v>1</v>
      </c>
      <c r="B3" s="32" t="s">
        <v>4</v>
      </c>
      <c r="C3" s="33">
        <f>LOOKUP(2,1/(NOT(ISBLANK('Báo giá phần thô'!D:D))),'Báo giá phần thô'!D:D)</f>
        <v>0</v>
      </c>
    </row>
    <row r="4" spans="1:3" customHeight="1" ht="30">
      <c r="A4" s="24">
        <v>2</v>
      </c>
      <c r="B4" s="32" t="s">
        <v>5</v>
      </c>
      <c r="C4" s="33">
        <f>LOOKUP(2,1/(NOT(ISBLANK('Vật tư hoàn thiện'!H:H))),'Vật tư hoàn thiện'!H:H)</f>
        <v>24302354</v>
      </c>
    </row>
    <row r="5" spans="1:3">
      <c r="A5" s="2">
        <v>2.1</v>
      </c>
      <c r="B5" s="2" t="s">
        <v>7</v>
      </c>
      <c r="C5" s="34">
        <f>'Vật tư hoàn thiện'!I10</f>
        <v>0</v>
      </c>
    </row>
    <row r="6" spans="1:3">
      <c r="A6" s="2">
        <v>2.2</v>
      </c>
      <c r="B6" s="2" t="s">
        <v>8</v>
      </c>
      <c r="C6" s="34">
        <f>'Vật tư hoàn thiện'!I17</f>
        <v>11972354</v>
      </c>
    </row>
    <row r="7" spans="1:3">
      <c r="A7" s="2">
        <v>2.3</v>
      </c>
      <c r="B7" s="2" t="s">
        <v>9</v>
      </c>
      <c r="C7" s="34">
        <f>'Vật tư hoàn thiện'!I21</f>
        <v>12330000</v>
      </c>
    </row>
    <row r="8" spans="1:3">
      <c r="A8" s="2">
        <v>2.4</v>
      </c>
      <c r="B8" s="2" t="s">
        <v>5</v>
      </c>
      <c r="C8" s="34">
        <f>'Vật tư hoàn thiện'!I23</f>
        <v/>
      </c>
    </row>
    <row r="9" spans="1:3">
      <c r="A9" s="2">
        <v>2.5</v>
      </c>
      <c r="B9" s="2" t="s">
        <v>10</v>
      </c>
      <c r="C9" s="34"/>
    </row>
    <row r="10" spans="1:3">
      <c r="A10" s="2">
        <v>2.6</v>
      </c>
      <c r="B10" s="2" t="s">
        <v>11</v>
      </c>
      <c r="C10" s="34"/>
    </row>
    <row r="11" spans="1:3">
      <c r="A11" s="24">
        <v>3</v>
      </c>
      <c r="B11" s="32" t="s">
        <v>6</v>
      </c>
      <c r="C11" s="33">
        <v>0</v>
      </c>
    </row>
    <row r="12" spans="1:3">
      <c r="A12" s="15"/>
      <c r="B12" s="17"/>
      <c r="C12" s="30"/>
    </row>
    <row r="13" spans="1:3">
      <c r="A13" s="20" t="s">
        <v>12</v>
      </c>
      <c r="C13" s="21">
        <f>SUM(C3:C4)+C11</f>
        <v>24302354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3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3"/>
      <c r="B1" s="26"/>
      <c r="C1" s="22" t="s">
        <v>13</v>
      </c>
    </row>
    <row r="2" spans="1:8" customHeight="1" ht="60">
      <c r="A2" s="24" t="s">
        <v>14</v>
      </c>
      <c r="B2" s="27" t="s">
        <v>15</v>
      </c>
      <c r="C2" s="28" t="s">
        <v>16</v>
      </c>
      <c r="D2" s="27" t="s">
        <v>17</v>
      </c>
    </row>
    <row r="3" spans="1:8">
      <c r="A3" s="25" t="s">
        <v>12</v>
      </c>
      <c r="B3" s="18"/>
      <c r="C3" s="29"/>
      <c r="D3" s="30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0" workbookViewId="0" showGridLines="true" showRowColHeaders="1">
      <selection activeCell="H24" sqref="H24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11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9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10" t="s">
        <v>16</v>
      </c>
      <c r="H3" s="7" t="s">
        <v>17</v>
      </c>
    </row>
    <row r="4" spans="1:9" customHeight="1" ht="40">
      <c r="A4" s="12" t="s">
        <v>23</v>
      </c>
      <c r="B4" s="12"/>
      <c r="C4" s="12"/>
      <c r="D4" s="12"/>
      <c r="E4" s="12"/>
      <c r="F4" s="13">
        <f>'Vật tư hoàn thiện'!I10</f>
        <v>0</v>
      </c>
      <c r="G4" s="14"/>
      <c r="H4" s="13"/>
    </row>
    <row r="5" spans="1:9" customHeight="1" ht="100">
      <c r="A5" s="15">
        <v>1</v>
      </c>
      <c r="B5" s="15"/>
      <c r="C5" s="17" t="s">
        <v>24</v>
      </c>
      <c r="D5" s="17" t="s">
        <v>25</v>
      </c>
      <c r="E5" s="15" t="s">
        <v>26</v>
      </c>
      <c r="F5" s="18">
        <v>273000</v>
      </c>
      <c r="G5" s="19">
        <v>0</v>
      </c>
      <c r="H5" s="18">
        <f>ROUND(G5, 3)*F5</f>
        <v>0</v>
      </c>
      <c r="I5" s="16"/>
    </row>
    <row r="6" spans="1:9" customHeight="1" ht="100">
      <c r="A6" s="15">
        <v>2</v>
      </c>
      <c r="B6" s="15"/>
      <c r="C6" s="17" t="s">
        <v>24</v>
      </c>
      <c r="D6" s="17" t="s">
        <v>25</v>
      </c>
      <c r="E6" s="15" t="s">
        <v>26</v>
      </c>
      <c r="F6" s="18">
        <v>289000</v>
      </c>
      <c r="G6" s="19">
        <v>0</v>
      </c>
      <c r="H6" s="18">
        <f>ROUND(G6, 3)*F6</f>
        <v>0</v>
      </c>
      <c r="I6" s="16"/>
    </row>
    <row r="7" spans="1:9" customHeight="1" ht="100">
      <c r="A7" s="15">
        <v>3</v>
      </c>
      <c r="B7" s="15"/>
      <c r="C7" s="17" t="s">
        <v>27</v>
      </c>
      <c r="D7" s="17" t="s">
        <v>28</v>
      </c>
      <c r="E7" s="15" t="s">
        <v>26</v>
      </c>
      <c r="F7" s="18">
        <v>121000</v>
      </c>
      <c r="G7" s="19">
        <v>0</v>
      </c>
      <c r="H7" s="18">
        <f>ROUND(G7, 3)*F7</f>
        <v>0</v>
      </c>
      <c r="I7" s="16"/>
    </row>
    <row r="8" spans="1:9" customHeight="1" ht="100">
      <c r="A8" s="15">
        <v>4</v>
      </c>
      <c r="B8" s="15"/>
      <c r="C8" s="17" t="s">
        <v>24</v>
      </c>
      <c r="D8" s="17" t="s">
        <v>29</v>
      </c>
      <c r="E8" s="15" t="s">
        <v>26</v>
      </c>
      <c r="F8" s="18">
        <v>405000</v>
      </c>
      <c r="G8" s="19">
        <v>0</v>
      </c>
      <c r="H8" s="18">
        <f>ROUND(G8, 3)*F8</f>
        <v>0</v>
      </c>
      <c r="I8" s="16"/>
    </row>
    <row r="9" spans="1:9" customHeight="1" ht="100">
      <c r="A9" s="15">
        <v>5</v>
      </c>
      <c r="B9" s="15"/>
      <c r="C9" s="17" t="s">
        <v>30</v>
      </c>
      <c r="D9" s="17" t="s">
        <v>31</v>
      </c>
      <c r="E9" s="15" t="s">
        <v>26</v>
      </c>
      <c r="F9" s="18">
        <v>512000</v>
      </c>
      <c r="G9" s="19">
        <v>0</v>
      </c>
      <c r="H9" s="18">
        <f>ROUND(G9, 3)*F9</f>
        <v>0</v>
      </c>
      <c r="I9" s="16"/>
    </row>
    <row r="10" spans="1:9" customHeight="1" ht="100">
      <c r="A10" s="15">
        <v>6</v>
      </c>
      <c r="B10" s="15"/>
      <c r="C10" s="17" t="s">
        <v>30</v>
      </c>
      <c r="D10" s="17" t="s">
        <v>32</v>
      </c>
      <c r="E10" s="15" t="s">
        <v>26</v>
      </c>
      <c r="F10" s="18">
        <v>439000</v>
      </c>
      <c r="G10" s="19">
        <v>0</v>
      </c>
      <c r="H10" s="18">
        <f>ROUND(G10, 3)*F10</f>
        <v>0</v>
      </c>
      <c r="I10" s="16">
        <f>SUM(H5:H10)</f>
        <v>0</v>
      </c>
    </row>
    <row r="11" spans="1:9" customHeight="1" ht="40">
      <c r="A11" s="12" t="s">
        <v>33</v>
      </c>
      <c r="B11" s="12"/>
      <c r="C11" s="12"/>
      <c r="D11" s="12"/>
      <c r="E11" s="12"/>
      <c r="F11" s="13">
        <f>'Vật tư hoàn thiện'!I17</f>
        <v>11972354</v>
      </c>
      <c r="G11" s="14"/>
      <c r="H11" s="13"/>
    </row>
    <row r="12" spans="1:9" customHeight="1" ht="100">
      <c r="A12" s="15">
        <v>7</v>
      </c>
      <c r="B12" s="15"/>
      <c r="C12" s="17" t="s">
        <v>34</v>
      </c>
      <c r="D12" s="17" t="s">
        <v>35</v>
      </c>
      <c r="E12" s="15" t="s">
        <v>36</v>
      </c>
      <c r="F12" s="18">
        <v>1469651</v>
      </c>
      <c r="G12" s="19">
        <v>1</v>
      </c>
      <c r="H12" s="18">
        <f>ROUND(G12, 3)*F12</f>
        <v>1469651</v>
      </c>
      <c r="I12" s="16"/>
    </row>
    <row r="13" spans="1:9" customHeight="1" ht="100">
      <c r="A13" s="15">
        <v>8</v>
      </c>
      <c r="B13" s="15"/>
      <c r="C13" s="17" t="s">
        <v>34</v>
      </c>
      <c r="D13" s="17" t="s">
        <v>37</v>
      </c>
      <c r="E13" s="15" t="s">
        <v>36</v>
      </c>
      <c r="F13" s="18">
        <v>3053681</v>
      </c>
      <c r="G13" s="19">
        <v>1</v>
      </c>
      <c r="H13" s="18">
        <f>ROUND(G13, 3)*F13</f>
        <v>3053681</v>
      </c>
      <c r="I13" s="16"/>
    </row>
    <row r="14" spans="1:9" customHeight="1" ht="100">
      <c r="A14" s="15">
        <v>9</v>
      </c>
      <c r="B14" s="15"/>
      <c r="C14" s="17" t="s">
        <v>34</v>
      </c>
      <c r="D14" s="17" t="s">
        <v>38</v>
      </c>
      <c r="E14" s="15" t="s">
        <v>36</v>
      </c>
      <c r="F14" s="18">
        <v>1524880</v>
      </c>
      <c r="G14" s="19">
        <v>1</v>
      </c>
      <c r="H14" s="18">
        <f>ROUND(G14, 3)*F14</f>
        <v>1524880</v>
      </c>
      <c r="I14" s="16"/>
    </row>
    <row r="15" spans="1:9" customHeight="1" ht="100">
      <c r="A15" s="15">
        <v>10</v>
      </c>
      <c r="B15" s="15"/>
      <c r="C15" s="17" t="s">
        <v>39</v>
      </c>
      <c r="D15" s="17" t="s">
        <v>40</v>
      </c>
      <c r="E15" s="15" t="s">
        <v>36</v>
      </c>
      <c r="F15" s="18">
        <v>1603280</v>
      </c>
      <c r="G15" s="19">
        <v>1</v>
      </c>
      <c r="H15" s="18">
        <f>ROUND(G15, 3)*F15</f>
        <v>1603280</v>
      </c>
      <c r="I15" s="16"/>
    </row>
    <row r="16" spans="1:9" customHeight="1" ht="100">
      <c r="A16" s="15">
        <v>11</v>
      </c>
      <c r="B16" s="15"/>
      <c r="C16" s="17" t="s">
        <v>41</v>
      </c>
      <c r="D16" s="17" t="s">
        <v>42</v>
      </c>
      <c r="E16" s="15" t="s">
        <v>36</v>
      </c>
      <c r="F16" s="18">
        <v>1106981</v>
      </c>
      <c r="G16" s="19">
        <v>1</v>
      </c>
      <c r="H16" s="18">
        <f>ROUND(G16, 3)*F16</f>
        <v>1106981</v>
      </c>
      <c r="I16" s="16"/>
    </row>
    <row r="17" spans="1:9" customHeight="1" ht="100">
      <c r="A17" s="15">
        <v>12</v>
      </c>
      <c r="B17" s="15"/>
      <c r="C17" s="17" t="s">
        <v>39</v>
      </c>
      <c r="D17" s="17" t="s">
        <v>43</v>
      </c>
      <c r="E17" s="15" t="s">
        <v>36</v>
      </c>
      <c r="F17" s="18">
        <v>3213881</v>
      </c>
      <c r="G17" s="19">
        <v>1</v>
      </c>
      <c r="H17" s="18">
        <f>ROUND(G17, 3)*F17</f>
        <v>3213881</v>
      </c>
      <c r="I17" s="16">
        <f>SUM(H12:H17)</f>
        <v>11972354</v>
      </c>
    </row>
    <row r="18" spans="1:9" customHeight="1" ht="40">
      <c r="A18" s="12" t="s">
        <v>44</v>
      </c>
      <c r="B18" s="12"/>
      <c r="C18" s="12"/>
      <c r="D18" s="12"/>
      <c r="E18" s="12"/>
      <c r="F18" s="13">
        <f>'Vật tư hoàn thiện'!I21</f>
        <v>12330000</v>
      </c>
      <c r="G18" s="14"/>
      <c r="H18" s="13"/>
    </row>
    <row r="19" spans="1:9" customHeight="1" ht="100">
      <c r="A19" s="15">
        <v>13</v>
      </c>
      <c r="B19" s="15"/>
      <c r="C19" s="17" t="s">
        <v>45</v>
      </c>
      <c r="D19" s="17" t="s">
        <v>46</v>
      </c>
      <c r="E19" s="15" t="s">
        <v>47</v>
      </c>
      <c r="F19" s="18">
        <v>4540000</v>
      </c>
      <c r="G19" s="19">
        <v>1</v>
      </c>
      <c r="H19" s="18">
        <f>ROUND(G19, 3)*F19</f>
        <v>4540000</v>
      </c>
      <c r="I19" s="16"/>
    </row>
    <row r="20" spans="1:9" customHeight="1" ht="100">
      <c r="A20" s="15">
        <v>14</v>
      </c>
      <c r="B20" s="15"/>
      <c r="C20" s="17" t="s">
        <v>45</v>
      </c>
      <c r="D20" s="17" t="s">
        <v>48</v>
      </c>
      <c r="E20" s="15" t="s">
        <v>47</v>
      </c>
      <c r="F20" s="18">
        <v>6890000</v>
      </c>
      <c r="G20" s="19">
        <v>1</v>
      </c>
      <c r="H20" s="18">
        <f>ROUND(G20, 3)*F20</f>
        <v>6890000</v>
      </c>
      <c r="I20" s="16"/>
    </row>
    <row r="21" spans="1:9" customHeight="1" ht="100">
      <c r="A21" s="15">
        <v>15</v>
      </c>
      <c r="B21" s="15"/>
      <c r="C21" s="17" t="s">
        <v>45</v>
      </c>
      <c r="D21" s="17" t="s">
        <v>49</v>
      </c>
      <c r="E21" s="15" t="s">
        <v>47</v>
      </c>
      <c r="F21" s="18">
        <v>900000</v>
      </c>
      <c r="G21" s="19">
        <v>1</v>
      </c>
      <c r="H21" s="18">
        <f>ROUND(G21, 3)*F21</f>
        <v>900000</v>
      </c>
      <c r="I21" s="16">
        <f>SUM(H19:H21)</f>
        <v>12330000</v>
      </c>
    </row>
    <row r="22" spans="1:9" customHeight="1" ht="40">
      <c r="A22" s="12" t="s">
        <v>50</v>
      </c>
      <c r="B22" s="12"/>
      <c r="C22" s="12"/>
      <c r="D22" s="12"/>
      <c r="E22" s="12"/>
      <c r="F22" s="13">
        <f>'Vật tư hoàn thiện'!I22</f>
        <v/>
      </c>
      <c r="G22" s="14"/>
      <c r="H22" s="13"/>
      <c r="I22">
        <f>H22</f>
        <v/>
      </c>
    </row>
    <row r="23" spans="1:9" customHeight="1" ht="40">
      <c r="A23" s="12" t="s">
        <v>51</v>
      </c>
      <c r="B23" s="12"/>
      <c r="C23" s="12"/>
      <c r="D23" s="12"/>
      <c r="E23" s="12"/>
      <c r="F23" s="13">
        <f>'Vật tư hoàn thiện'!I23</f>
        <v/>
      </c>
      <c r="G23" s="14"/>
      <c r="H23" s="13"/>
      <c r="I23">
        <f>H23</f>
        <v/>
      </c>
    </row>
    <row r="24" spans="1:9">
      <c r="A24" s="20" t="s">
        <v>12</v>
      </c>
      <c r="H24" s="21">
        <f>SUM(H5:H23)</f>
        <v>24302354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1:E11"/>
    <mergeCell ref="F11:H11"/>
    <mergeCell ref="A18:E18"/>
    <mergeCell ref="F18:H18"/>
    <mergeCell ref="A22:E22"/>
    <mergeCell ref="F22:H22"/>
    <mergeCell ref="A23:E23"/>
    <mergeCell ref="F23:H23"/>
    <mergeCell ref="A24:G2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2022-10-25T09:26:26+07:00</dcterms:created>
  <dcterms:modified xsi:type="dcterms:W3CDTF">2022-10-25T09:26:26+07:00</dcterms:modified>
  <dc:title>Untitled Spreadsheet</dc:title>
  <dc:description/>
  <dc:subject/>
  <cp:keywords/>
  <cp:category/>
</cp:coreProperties>
</file>