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<sst xmlns="http://schemas.openxmlformats.org/spreadsheetml/2006/main" uniqueCount="80">
  <si>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</si>
  <si>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Vương Chí Luân
Số điện thoại: 0901461198
Ngày xuất báo giá: 12/05/2023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</si>
  <si>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</si>
  <si>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</si>
  <si>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</si>
  <si>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</si>
  <si>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</si>
  <si>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</si>
  <si>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</si>
  <si>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</si>
  <si>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</si>
  <si>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</si>
  <si>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</si>
  <si>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</si>
  <si>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</si>
  <si>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</si>
  <si>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</si>
  <si>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</si>
  <si>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</si>
  <si>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</si>
  <si>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</si>
  <si>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</si>
  <si>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</si>
  <si>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</si>
  <si>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</si>
  <si>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</si>
  <si>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</si>
  <si>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</si>
  <si>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</si>
  <si>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</si>
  <si>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</si>
  <si>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</si>
  <si>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</si>
  <si>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</si>
  <si>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Sunrise</t>
  </si>
  <si>
    <t>Ngói xi măng màu đỏ ngói da trơn sóng nhỏ SA01 : 424mmx335mm</t>
  </si>
  <si>
    <t>G08001451</t>
  </si>
  <si>
    <t>viên</t>
  </si>
  <si>
    <t>VID</t>
  </si>
  <si>
    <t>Gạch granite VID VHSD660007 600mmx600mm</t>
  </si>
  <si>
    <t>G03000017</t>
  </si>
  <si>
    <t>m²</t>
  </si>
  <si>
    <t>Nice</t>
  </si>
  <si>
    <t>Gạch granite Nice NHS66.6009 600mmx600mm</t>
  </si>
  <si>
    <t>G03000011</t>
  </si>
  <si>
    <t>II. Sơn</t>
  </si>
  <si>
    <t>TOA</t>
  </si>
  <si>
    <t>Sơn nước ngoại thất SuperShield siêu bóng Màu Pha TOA (Mã màu: #feffff - Dung tích: 0.875L)</t>
  </si>
  <si>
    <t>C35000560</t>
  </si>
  <si>
    <t>Lon</t>
  </si>
  <si>
    <t>III. Danh sách thiết bị vệ sinh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</si>
  <si>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</si>
  <si>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</si>
  <si>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</si>
  <si>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</si>
  <si>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</si>
  <si>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</si>
  <si>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</si>
  <si>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1 cánh</t>
  </si>
  <si>
    <t>Cửa đi vệ sinh 1 cánh</t>
  </si>
  <si>
    <t>Cửa đi 1 cánh</t>
  </si>
  <si>
    <t>Cửa đi 2 cánh</t>
  </si>
  <si>
    <t>Máy nước nóng năng lượng mặt trời</t>
  </si>
  <si>
    <t>Cái</t>
  </si>
  <si>
    <t>Bồn nước</t>
  </si>
  <si>
    <t>Ống nhựa</t>
  </si>
  <si>
    <t>m</t>
  </si>
  <si>
    <t>Dây điện</t>
  </si>
  <si>
    <t>Chậu rửa chén</t>
  </si>
  <si>
    <t>Bộ</t>
  </si>
  <si>
    <t>Lavabo (kèm phụ kiện)</t>
  </si>
  <si>
    <t>Vòi tắm hoa sen nóng lạnh</t>
  </si>
  <si>
    <t>Bồn vệ sinh kèm vòi xịt</t>
  </si>
  <si>
    <t>Gương soi</t>
  </si>
  <si>
    <t>Gạch lát nền 600x600</t>
  </si>
  <si>
    <t>Gạch lát vệ sinh (nhám) 300x600</t>
  </si>
  <si>
    <t>Gạch ốp vệ sinh 300x600</t>
  </si>
  <si>
    <t>Sơn lót nội thất</t>
  </si>
  <si>
    <t>Kg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</si>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</sst>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78eb6834288f81a31099095b17976a0.jpg"/><Relationship Id="rId3" Type="http://schemas.openxmlformats.org/officeDocument/2006/relationships/image" Target="../media/fd4f7221428d4a99a19cda0962ee3479.jpg"/><Relationship Id="rId4" Type="http://schemas.openxmlformats.org/officeDocument/2006/relationships/image" Target="../media/f0883c8aa735b296de32a1b8bc09cbfb.jpg"/><Relationship Id="rId5" Type="http://schemas.openxmlformats.org/officeDocument/2006/relationships/image" Target="../media/3ecc401fd129f1ba11642d1d19f6b83d.jpg"/><Relationship Id="rId6" Type="http://schemas.openxmlformats.org/officeDocument/2006/relationships/image" Target="../media/0539efb9c06c36ba8e79973478f6b2bf.jpg"/><Relationship Id="rId7" Type="http://schemas.openxmlformats.org/officeDocument/2006/relationships/image" Target="../media/7954423ca0c94862d326a93e1aa3acd1.jpg"/><Relationship Id="rId8" Type="http://schemas.openxmlformats.org/officeDocument/2006/relationships/image" Target="../media/4573173a758565419d352ff610490e7f.png"/><Relationship Id="rId9" Type="http://schemas.openxmlformats.org/officeDocument/2006/relationships/image" Target="../media/8469c4cf0590a157e067296e7dcf76f2.jpg"/><Relationship Id="rId10" Type="http://schemas.openxmlformats.org/officeDocument/2006/relationships/image" Target="../media/b096889f3c400d636e4ed16d53c80fd4.png"/><Relationship Id="rId11" Type="http://schemas.openxmlformats.org/officeDocument/2006/relationships/image" Target="../media/bc3f1387119daa521e8389ec8167490c.jpg"/><Relationship Id="rId12" Type="http://schemas.openxmlformats.org/officeDocument/2006/relationships/image" Target="../media/62f52c0bf755a07ea32c187618486a90.jpg"/><Relationship Id="rId13" Type="http://schemas.openxmlformats.org/officeDocument/2006/relationships/image" Target="../media/94ee2ea42cd8e8b8b4a3e88f355fd560.jpg"/><Relationship Id="rId14" Type="http://schemas.openxmlformats.org/officeDocument/2006/relationships/image" Target="../media/4033ab459fde86e1d00a0b844da04ca2.jpg"/><Relationship Id="rId15" Type="http://schemas.openxmlformats.org/officeDocument/2006/relationships/image" Target="../media/3909c8d646f90f32df311c86514c0fe4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8572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1239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466725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1430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8953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12/05/2023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370593366.8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366175485.14</v>
      </c>
    </row>
    <row r="6" spans="1:5">
      <c r="A6" s="2">
        <v>2.1</v>
      </c>
      <c r="B6" s="2" t="s">
        <v>8</v>
      </c>
      <c r="C6" s="34">
        <f>'Vật tư hoàn thiện'!J7</f>
        <v>14684156.64</v>
      </c>
    </row>
    <row r="7" spans="1:5">
      <c r="A7" s="2">
        <v>2.2</v>
      </c>
      <c r="B7" s="2" t="s">
        <v>9</v>
      </c>
      <c r="C7" s="34">
        <f>'Vật tư hoàn thiện'!J9</f>
        <v>122361750</v>
      </c>
    </row>
    <row r="8" spans="1:5">
      <c r="A8" s="2">
        <v>2.3</v>
      </c>
      <c r="B8" s="2" t="s">
        <v>10</v>
      </c>
      <c r="C8" s="34">
        <f>'Vật tư hoàn thiện'!J10</f>
        <v/>
      </c>
    </row>
    <row r="9" spans="1:5">
      <c r="A9" s="2">
        <v>2.4</v>
      </c>
      <c r="B9" s="2" t="s">
        <v>6</v>
      </c>
      <c r="C9" s="34">
        <f>'Vật tư hoàn thiện'!J31</f>
        <v>220904578.5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147584000</v>
      </c>
    </row>
    <row r="13" spans="1:5">
      <c r="A13" s="13">
        <v>3.1</v>
      </c>
      <c r="B13" s="14" t="s">
        <v>13</v>
      </c>
      <c r="C13" s="16">
        <f>ROUND(E13, 4)*D13</f>
        <v>147584000</v>
      </c>
      <c r="D13" s="13">
        <v>1600000.0</v>
      </c>
      <c r="E13" s="13">
        <v>92.24</v>
      </c>
    </row>
    <row r="14" spans="1:5">
      <c r="A14" s="18" t="s">
        <v>14</v>
      </c>
      <c r="C14" s="19">
        <f>SUM(C4:C5)+C12</f>
        <v>884352851.94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12/05/2023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14204.96</v>
      </c>
      <c r="D4" s="16">
        <f>ROUND(C4, 4)*B4</f>
        <v>281258208</v>
      </c>
    </row>
    <row r="5" spans="1:8">
      <c r="A5" s="14" t="s">
        <v>21</v>
      </c>
      <c r="B5" s="16">
        <v>223951.0</v>
      </c>
      <c r="C5" s="23">
        <v>40.0</v>
      </c>
      <c r="D5" s="16">
        <f>ROUND(C5, 4)*B5</f>
        <v>8958040</v>
      </c>
    </row>
    <row r="6" spans="1:8">
      <c r="A6" s="14" t="s">
        <v>22</v>
      </c>
      <c r="B6" s="16">
        <v>1700.0</v>
      </c>
      <c r="C6" s="23">
        <v>33175.0</v>
      </c>
      <c r="D6" s="16">
        <f>ROUND(C6, 4)*B6</f>
        <v>56397500</v>
      </c>
    </row>
    <row r="7" spans="1:8">
      <c r="A7" s="14" t="s">
        <v>23</v>
      </c>
      <c r="B7" s="16">
        <v>10.0</v>
      </c>
      <c r="C7" s="22">
        <v>3412.88</v>
      </c>
      <c r="D7" s="16">
        <f>ROUND(C7, 4)*B7</f>
        <v>34128.8</v>
      </c>
    </row>
    <row r="8" spans="1:8">
      <c r="A8" s="14" t="s">
        <v>24</v>
      </c>
      <c r="B8" s="16">
        <v>400000.0</v>
      </c>
      <c r="C8" s="22">
        <v>16.6032</v>
      </c>
      <c r="D8" s="16">
        <f>ROUND(C8, 4)*B8</f>
        <v>6641280</v>
      </c>
    </row>
    <row r="9" spans="1:8">
      <c r="A9" s="14" t="s">
        <v>25</v>
      </c>
      <c r="B9" s="16">
        <v>350000.0</v>
      </c>
      <c r="C9" s="22">
        <v>8.85504</v>
      </c>
      <c r="D9" s="16">
        <f>ROUND(C9, 4)*B9</f>
        <v>3099250</v>
      </c>
    </row>
    <row r="10" spans="1:8">
      <c r="A10" s="14" t="s">
        <v>26</v>
      </c>
      <c r="B10" s="16">
        <v>2200.0</v>
      </c>
      <c r="C10" s="22">
        <v>6456.8</v>
      </c>
      <c r="D10" s="16">
        <f>ROUND(C10, 4)*B10</f>
        <v>14204960</v>
      </c>
    </row>
    <row r="11" spans="1:8">
      <c r="A11" s="24" t="s">
        <v>14</v>
      </c>
      <c r="B11" s="16"/>
      <c r="C11" s="23"/>
      <c r="D11" s="25">
        <f>SUM(D4:D10)</f>
        <v>370593366.8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2"/>
  <sheetViews>
    <sheetView tabSelected="0" workbookViewId="0" showGridLines="true" showRowColHeaders="1">
      <selection activeCell="I32" sqref="I32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18.114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12/05/2023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thiện'!J7</f>
        <v>14684156.64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18400</v>
      </c>
      <c r="H5" s="15">
        <v>90</v>
      </c>
      <c r="I5" s="16">
        <f>ROUND(H5, 3)*G5</f>
        <v>1656000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178641</v>
      </c>
      <c r="H6" s="15">
        <v>60.48</v>
      </c>
      <c r="I6" s="16">
        <f>ROUND(H6, 3)*G6</f>
        <v>10804207.68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41</v>
      </c>
      <c r="G7" s="16">
        <v>171601</v>
      </c>
      <c r="H7" s="15">
        <v>12.96</v>
      </c>
      <c r="I7" s="16">
        <f>ROUND(H7, 3)*G7</f>
        <v>2223948.96</v>
      </c>
      <c r="J7" s="13">
        <f>SUM(I5:J7)</f>
        <v>14684156.64</v>
      </c>
    </row>
    <row r="8" spans="1:10" customHeight="1" ht="40">
      <c r="A8" s="11" t="s">
        <v>45</v>
      </c>
      <c r="B8" s="11"/>
      <c r="C8" s="11"/>
      <c r="D8" s="11"/>
      <c r="E8" s="11"/>
      <c r="F8" s="11"/>
      <c r="G8" s="17">
        <f>'Vật tư hoàn thiện'!J9</f>
        <v>122361750</v>
      </c>
      <c r="H8" s="12"/>
      <c r="I8" s="12"/>
    </row>
    <row r="9" spans="1:10" customHeight="1" ht="100">
      <c r="A9" s="13">
        <v>4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388450</v>
      </c>
      <c r="H9" s="15">
        <v>315.0</v>
      </c>
      <c r="I9" s="16">
        <f>ROUND(H9, 3)*G9</f>
        <v>122361750</v>
      </c>
      <c r="J9" s="13">
        <f>I9</f>
        <v>122361750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thiện'!J10</f>
        <v/>
      </c>
      <c r="H10" s="12"/>
      <c r="I10" s="12"/>
      <c r="J10">
        <f>I10</f>
        <v/>
      </c>
    </row>
    <row r="11" spans="1:10" customHeight="1" ht="40">
      <c r="A11" s="11" t="s">
        <v>51</v>
      </c>
      <c r="B11" s="11"/>
      <c r="C11" s="11"/>
      <c r="D11" s="11"/>
      <c r="E11" s="11"/>
      <c r="F11" s="11"/>
      <c r="G11" s="17">
        <f>'Vật tư hoàn thiện'!J12</f>
        <v>8225000</v>
      </c>
      <c r="H11" s="12"/>
      <c r="I11" s="12"/>
    </row>
    <row r="12" spans="1:10" customHeight="1" ht="100">
      <c r="A12" s="13">
        <v>5</v>
      </c>
      <c r="B12" s="13"/>
      <c r="C12" s="14" t="s">
        <v>52</v>
      </c>
      <c r="D12" s="14" t="s">
        <v>53</v>
      </c>
      <c r="E12" s="13" t="s">
        <v>54</v>
      </c>
      <c r="F12" s="13" t="s">
        <v>55</v>
      </c>
      <c r="G12" s="16">
        <v>175000</v>
      </c>
      <c r="H12" s="15">
        <v>47</v>
      </c>
      <c r="I12" s="16">
        <f>ROUND(H12, 3)*G12</f>
        <v>8225000</v>
      </c>
      <c r="J12" s="13">
        <f>I12</f>
        <v>8225000</v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thiện'!J31</f>
        <v>220904578.5</v>
      </c>
      <c r="H13" s="12"/>
      <c r="I13" s="12"/>
    </row>
    <row r="14" spans="1:10" customHeight="1" ht="100">
      <c r="A14" s="13">
        <v>6</v>
      </c>
      <c r="B14" s="13"/>
      <c r="C14" s="14" t="s">
        <v>57</v>
      </c>
      <c r="D14" s="14" t="s">
        <v>58</v>
      </c>
      <c r="E14" s="13"/>
      <c r="F14" s="13" t="s">
        <v>41</v>
      </c>
      <c r="G14" s="16">
        <v>2500000.0</v>
      </c>
      <c r="H14" s="15">
        <v>0.72</v>
      </c>
      <c r="I14" s="16">
        <f>ROUND(H14, 3)*G14</f>
        <v>1800000</v>
      </c>
      <c r="J14" s="13"/>
    </row>
    <row r="15" spans="1:10" customHeight="1" ht="100">
      <c r="A15" s="13">
        <v>7</v>
      </c>
      <c r="B15" s="13"/>
      <c r="C15" s="14" t="s">
        <v>57</v>
      </c>
      <c r="D15" s="14" t="s">
        <v>59</v>
      </c>
      <c r="E15" s="13"/>
      <c r="F15" s="13" t="s">
        <v>41</v>
      </c>
      <c r="G15" s="16">
        <v>2200000.0</v>
      </c>
      <c r="H15" s="15">
        <v>3.08</v>
      </c>
      <c r="I15" s="16">
        <f>ROUND(H15, 3)*G15</f>
        <v>6776000</v>
      </c>
      <c r="J15" s="13"/>
    </row>
    <row r="16" spans="1:10" customHeight="1" ht="100">
      <c r="A16" s="13">
        <v>8</v>
      </c>
      <c r="B16" s="13"/>
      <c r="C16" s="14" t="s">
        <v>57</v>
      </c>
      <c r="D16" s="14" t="s">
        <v>60</v>
      </c>
      <c r="E16" s="13"/>
      <c r="F16" s="13" t="s">
        <v>41</v>
      </c>
      <c r="G16" s="16">
        <v>2500000.0</v>
      </c>
      <c r="H16" s="15">
        <v>8.14</v>
      </c>
      <c r="I16" s="16">
        <f>ROUND(H16, 3)*G16</f>
        <v>20350000</v>
      </c>
      <c r="J16" s="13"/>
    </row>
    <row r="17" spans="1:10" customHeight="1" ht="100">
      <c r="A17" s="13">
        <v>9</v>
      </c>
      <c r="B17" s="13"/>
      <c r="C17" s="14" t="s">
        <v>57</v>
      </c>
      <c r="D17" s="14" t="s">
        <v>61</v>
      </c>
      <c r="E17" s="13"/>
      <c r="F17" s="13" t="s">
        <v>41</v>
      </c>
      <c r="G17" s="16">
        <v>2500000.0</v>
      </c>
      <c r="H17" s="15">
        <v>4.4</v>
      </c>
      <c r="I17" s="16">
        <f>ROUND(H17, 3)*G17</f>
        <v>11000000</v>
      </c>
      <c r="J17" s="13"/>
    </row>
    <row r="18" spans="1:10" customHeight="1" ht="100">
      <c r="A18" s="13">
        <v>10</v>
      </c>
      <c r="B18" s="13"/>
      <c r="C18" s="14" t="s">
        <v>57</v>
      </c>
      <c r="D18" s="14" t="s">
        <v>62</v>
      </c>
      <c r="E18" s="13"/>
      <c r="F18" s="13" t="s">
        <v>63</v>
      </c>
      <c r="G18" s="16">
        <v>27027000.0</v>
      </c>
      <c r="H18" s="15">
        <v>1.0</v>
      </c>
      <c r="I18" s="16">
        <f>ROUND(H18, 3)*G18</f>
        <v>27027000</v>
      </c>
      <c r="J18" s="13"/>
    </row>
    <row r="19" spans="1:10" customHeight="1" ht="100">
      <c r="A19" s="13">
        <v>11</v>
      </c>
      <c r="B19" s="13"/>
      <c r="C19" s="14" t="s">
        <v>57</v>
      </c>
      <c r="D19" s="14" t="s">
        <v>64</v>
      </c>
      <c r="E19" s="13"/>
      <c r="F19" s="13" t="s">
        <v>63</v>
      </c>
      <c r="G19" s="16">
        <v>13580000.0</v>
      </c>
      <c r="H19" s="15">
        <v>1.0</v>
      </c>
      <c r="I19" s="16">
        <f>ROUND(H19, 3)*G19</f>
        <v>13580000</v>
      </c>
      <c r="J19" s="13"/>
    </row>
    <row r="20" spans="1:10" customHeight="1" ht="100">
      <c r="A20" s="13">
        <v>12</v>
      </c>
      <c r="B20" s="13"/>
      <c r="C20" s="14" t="s">
        <v>57</v>
      </c>
      <c r="D20" s="14" t="s">
        <v>65</v>
      </c>
      <c r="E20" s="13"/>
      <c r="F20" s="13" t="s">
        <v>66</v>
      </c>
      <c r="G20" s="16">
        <v>28400.0</v>
      </c>
      <c r="H20" s="15">
        <v>500.0</v>
      </c>
      <c r="I20" s="16">
        <f>ROUND(H20, 3)*G20</f>
        <v>14200000</v>
      </c>
      <c r="J20" s="13"/>
    </row>
    <row r="21" spans="1:10" customHeight="1" ht="100">
      <c r="A21" s="13">
        <v>13</v>
      </c>
      <c r="B21" s="13"/>
      <c r="C21" s="14" t="s">
        <v>57</v>
      </c>
      <c r="D21" s="14" t="s">
        <v>67</v>
      </c>
      <c r="E21" s="13"/>
      <c r="F21" s="13" t="s">
        <v>66</v>
      </c>
      <c r="G21" s="16">
        <v>52990.0</v>
      </c>
      <c r="H21" s="15">
        <v>500.0</v>
      </c>
      <c r="I21" s="16">
        <f>ROUND(H21, 3)*G21</f>
        <v>26495000</v>
      </c>
      <c r="J21" s="13"/>
    </row>
    <row r="22" spans="1:10" customHeight="1" ht="100">
      <c r="A22" s="13">
        <v>14</v>
      </c>
      <c r="B22" s="13"/>
      <c r="C22" s="14" t="s">
        <v>57</v>
      </c>
      <c r="D22" s="14" t="s">
        <v>68</v>
      </c>
      <c r="E22" s="13"/>
      <c r="F22" s="13" t="s">
        <v>69</v>
      </c>
      <c r="G22" s="16">
        <v>2680000.0</v>
      </c>
      <c r="H22" s="15">
        <v>1.0</v>
      </c>
      <c r="I22" s="16">
        <f>ROUND(H22, 3)*G22</f>
        <v>2680000</v>
      </c>
      <c r="J22" s="13"/>
    </row>
    <row r="23" spans="1:10" customHeight="1" ht="100">
      <c r="A23" s="13">
        <v>15</v>
      </c>
      <c r="B23" s="13"/>
      <c r="C23" s="14" t="s">
        <v>57</v>
      </c>
      <c r="D23" s="14" t="s">
        <v>70</v>
      </c>
      <c r="E23" s="13"/>
      <c r="F23" s="13" t="s">
        <v>69</v>
      </c>
      <c r="G23" s="16">
        <v>2650000.0</v>
      </c>
      <c r="H23" s="15">
        <v>2.0</v>
      </c>
      <c r="I23" s="16">
        <f>ROUND(H23, 3)*G23</f>
        <v>5300000</v>
      </c>
      <c r="J23" s="13"/>
    </row>
    <row r="24" spans="1:10" customHeight="1" ht="100">
      <c r="A24" s="13">
        <v>16</v>
      </c>
      <c r="B24" s="13"/>
      <c r="C24" s="14" t="s">
        <v>57</v>
      </c>
      <c r="D24" s="14" t="s">
        <v>71</v>
      </c>
      <c r="E24" s="13"/>
      <c r="F24" s="13" t="s">
        <v>69</v>
      </c>
      <c r="G24" s="16">
        <v>4300000.0</v>
      </c>
      <c r="H24" s="15">
        <v>2.0</v>
      </c>
      <c r="I24" s="16">
        <f>ROUND(H24, 3)*G24</f>
        <v>8600000</v>
      </c>
      <c r="J24" s="13"/>
    </row>
    <row r="25" spans="1:10" customHeight="1" ht="100">
      <c r="A25" s="13">
        <v>17</v>
      </c>
      <c r="B25" s="13"/>
      <c r="C25" s="14" t="s">
        <v>57</v>
      </c>
      <c r="D25" s="14" t="s">
        <v>72</v>
      </c>
      <c r="E25" s="13"/>
      <c r="F25" s="13" t="s">
        <v>69</v>
      </c>
      <c r="G25" s="16">
        <v>3150000.0</v>
      </c>
      <c r="H25" s="15">
        <v>2.0</v>
      </c>
      <c r="I25" s="16">
        <f>ROUND(H25, 3)*G25</f>
        <v>6300000</v>
      </c>
      <c r="J25" s="13"/>
    </row>
    <row r="26" spans="1:10" customHeight="1" ht="100">
      <c r="A26" s="13">
        <v>18</v>
      </c>
      <c r="B26" s="13"/>
      <c r="C26" s="14" t="s">
        <v>57</v>
      </c>
      <c r="D26" s="14" t="s">
        <v>73</v>
      </c>
      <c r="E26" s="13"/>
      <c r="F26" s="13" t="s">
        <v>69</v>
      </c>
      <c r="G26" s="16">
        <v>693000.0</v>
      </c>
      <c r="H26" s="15">
        <v>2.0</v>
      </c>
      <c r="I26" s="16">
        <f>ROUND(H26, 3)*G26</f>
        <v>1386000</v>
      </c>
      <c r="J26" s="13"/>
    </row>
    <row r="27" spans="1:10" customHeight="1" ht="100">
      <c r="A27" s="13">
        <v>19</v>
      </c>
      <c r="B27" s="13"/>
      <c r="C27" s="14" t="s">
        <v>57</v>
      </c>
      <c r="D27" s="14" t="s">
        <v>74</v>
      </c>
      <c r="E27" s="13"/>
      <c r="F27" s="13" t="s">
        <v>41</v>
      </c>
      <c r="G27" s="16">
        <v>284000.0</v>
      </c>
      <c r="H27" s="15">
        <v>69.57</v>
      </c>
      <c r="I27" s="16">
        <f>ROUND(H27, 3)*G27</f>
        <v>19757880</v>
      </c>
      <c r="J27" s="13"/>
    </row>
    <row r="28" spans="1:10" customHeight="1" ht="100">
      <c r="A28" s="13">
        <v>20</v>
      </c>
      <c r="B28" s="13"/>
      <c r="C28" s="14" t="s">
        <v>57</v>
      </c>
      <c r="D28" s="14" t="s">
        <v>75</v>
      </c>
      <c r="E28" s="13"/>
      <c r="F28" s="13" t="s">
        <v>41</v>
      </c>
      <c r="G28" s="16">
        <v>271000.0</v>
      </c>
      <c r="H28" s="15">
        <v>10.54</v>
      </c>
      <c r="I28" s="16">
        <f>ROUND(H28, 3)*G28</f>
        <v>2856340</v>
      </c>
      <c r="J28" s="13"/>
    </row>
    <row r="29" spans="1:10" customHeight="1" ht="100">
      <c r="A29" s="13">
        <v>21</v>
      </c>
      <c r="B29" s="13"/>
      <c r="C29" s="14" t="s">
        <v>57</v>
      </c>
      <c r="D29" s="14" t="s">
        <v>76</v>
      </c>
      <c r="E29" s="13"/>
      <c r="F29" s="13" t="s">
        <v>41</v>
      </c>
      <c r="G29" s="16">
        <v>271000.0</v>
      </c>
      <c r="H29" s="15">
        <v>48.96</v>
      </c>
      <c r="I29" s="16">
        <f>ROUND(H29, 3)*G29</f>
        <v>13268160</v>
      </c>
      <c r="J29" s="13"/>
    </row>
    <row r="30" spans="1:10" customHeight="1" ht="100">
      <c r="A30" s="13">
        <v>22</v>
      </c>
      <c r="B30" s="13"/>
      <c r="C30" s="14" t="s">
        <v>57</v>
      </c>
      <c r="D30" s="14" t="s">
        <v>77</v>
      </c>
      <c r="E30" s="13"/>
      <c r="F30" s="13" t="s">
        <v>78</v>
      </c>
      <c r="G30" s="16">
        <v>312550.0</v>
      </c>
      <c r="H30" s="15">
        <v>47.62</v>
      </c>
      <c r="I30" s="16">
        <f>ROUND(H30, 3)*G30</f>
        <v>14883631</v>
      </c>
      <c r="J30" s="13"/>
    </row>
    <row r="31" spans="1:10" customHeight="1" ht="100">
      <c r="A31" s="13">
        <v>23</v>
      </c>
      <c r="B31" s="13"/>
      <c r="C31" s="14" t="s">
        <v>57</v>
      </c>
      <c r="D31" s="14" t="s">
        <v>79</v>
      </c>
      <c r="E31" s="13"/>
      <c r="F31" s="13" t="s">
        <v>78</v>
      </c>
      <c r="G31" s="16">
        <v>312550.0</v>
      </c>
      <c r="H31" s="15">
        <v>78.85</v>
      </c>
      <c r="I31" s="16">
        <f>ROUND(H31, 3)*G31</f>
        <v>24644567.5</v>
      </c>
      <c r="J31" s="13">
        <f>SUM(I14:J31)</f>
        <v>220904578.5</v>
      </c>
    </row>
    <row r="32" spans="1:10">
      <c r="A32" s="18" t="s">
        <v>14</v>
      </c>
      <c r="I32" s="19">
        <f>SUM(I5:I31)</f>
        <v>366175485.14</v>
      </c>
    </row>
  </sheetData>
  <mergeCells>
    <mergeCell ref="A1:C1"/>
    <mergeCell ref="A2:I2"/>
    <mergeCell ref="D1:I1"/>
    <mergeCell ref="A4:F4"/>
    <mergeCell ref="G4:I4"/>
    <mergeCell ref="A8:F8"/>
    <mergeCell ref="G8:I8"/>
    <mergeCell ref="A10:F10"/>
    <mergeCell ref="G10:I10"/>
    <mergeCell ref="A11:F11"/>
    <mergeCell ref="G11:I11"/>
    <mergeCell ref="A13:F13"/>
    <mergeCell ref="G13:I13"/>
    <mergeCell ref="A32:H3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2023-05-12T13:32:52+07:00</dcterms:created>
  <dcterms:modified xsi:type="dcterms:W3CDTF">2023-05-12T13:32:52+07:00</dcterms:modified>
  <dc:title>Untitled Spreadsheet</dc:title>
  <dc:description/>
  <dc:subject/>
  <cp:keywords/>
  <cp:category/>
</cp:coreProperties>
</file>