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<sst xmlns="http://schemas.openxmlformats.org/spreadsheetml/2006/main" uniqueCount="44">
  <si>
    <t>Tổng hợp đơn giá</t>
  </si>
  <si>
    <t>STT</t>
  </si>
  <si>
    <t>Hạng mục</t>
  </si>
  <si>
    <t>Tổng tiền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</si>
  <si>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</si>
  <si>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</si>
  <si>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</si>
  <si>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</si>
  <si>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</si>
  <si>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</si>
  <si>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</si>
  <si>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</si>
  <si>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</si>
  <si>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</si>
  <si>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</si>
  <si>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</si>
  <si>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</si>
  <si>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</si>
  <si>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</si>
  <si>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</si>
  <si>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</si>
  <si>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</si>
  <si>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</si>
  <si>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Hoàng Hà</t>
  </si>
  <si>
    <t>Gạch men viên viền Hoàng Hà 3604V 300mmx600mm</t>
  </si>
  <si>
    <t>m²</t>
  </si>
  <si>
    <t>162,000</t>
  </si>
  <si>
    <t>DIC</t>
  </si>
  <si>
    <t xml:space="preserve">Gạch men màu trắng xám nhạt vân đá sỏi TS30.3215L1 DIC: 300mmx300mm </t>
  </si>
  <si>
    <t>172,000</t>
  </si>
  <si>
    <t>Viglacera</t>
  </si>
  <si>
    <t>Gạch granite màu vàng vân đá ECOD826 VIG: 800mmx800mm</t>
  </si>
  <si>
    <t>465,000</t>
  </si>
  <si>
    <t>Gạch men viên điểm Hoàng Hà 3604D 300mmx600mm</t>
  </si>
  <si>
    <t>40,700</t>
  </si>
  <si>
    <t>II. Sơn</t>
  </si>
  <si>
    <t>TOA</t>
  </si>
  <si>
    <t>Sơn nước nội thất Thoải Mái Lau Chùi Bóng mờ Màu Pha TOA</t>
  </si>
  <si>
    <t>Lon</t>
  </si>
  <si>
    <t>201,000</t>
  </si>
  <si>
    <t>III. Danh sách thiết bị vệ sinh</t>
  </si>
  <si>
    <t>Không có</t>
  </si>
  <si>
    <t>Chậu Lavabo sứ L-282V IN</t>
  </si>
  <si>
    <t>Cái</t>
  </si>
</sst>
</file>

<file path=xl/styles.xml><?xml version="1.0" encoding="utf-8"?>
<styleSheet xmlns="http://schemas.openxmlformats.org/spreadsheetml/2006/main" xml:space="preserve">
  <numFmts count="0"/>
  <fonts count="10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4" numFmtId="0" fillId="2" borderId="1" applyFont="1" applyNumberFormat="0" applyFill="1" applyBorder="1" applyAlignment="0">
      <alignment horizontal="general" vertical="bottom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9" numFmtId="0" fillId="0" borderId="1" applyFont="1" applyNumberFormat="0" applyFill="0" applyBorder="1" applyAlignment="1">
      <alignment horizontal="right" vertical="center" textRotation="0" wrapText="false" shrinkToFit="false"/>
    </xf>
    <xf xfId="0" fontId="9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67723909d52cef3f8dc869cda2fea625.png"/><Relationship Id="rId3" Type="http://schemas.openxmlformats.org/officeDocument/2006/relationships/image" Target="../media/70949c61b788050ad6317db7d4561128.png"/><Relationship Id="rId4" Type="http://schemas.openxmlformats.org/officeDocument/2006/relationships/image" Target="../media/6030285dcffaf260b71f837c4644b8d6.png"/><Relationship Id="rId5" Type="http://schemas.openxmlformats.org/officeDocument/2006/relationships/image" Target="../media/57364e2750c83eb011decf9fa8860306.png"/><Relationship Id="rId6" Type="http://schemas.openxmlformats.org/officeDocument/2006/relationships/image" Target="../media/ecf0d3138ecf6ed0768e02929a27c7f2.jpg"/><Relationship Id="rId7" Type="http://schemas.openxmlformats.org/officeDocument/2006/relationships/image" Target="../media/ee314517395a410cd5cc56061523849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524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762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81915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3345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32" bestFit="true" customWidth="true" style="18"/>
    <col min="6" max="6" width="0" customWidth="true" style="0"/>
  </cols>
  <sheetData>
    <row r="1" spans="1:6" customHeight="1" ht="60">
      <c r="A1" s="3"/>
      <c r="B1" s="3"/>
      <c r="C1" s="4" t="s">
        <v>0</v>
      </c>
    </row>
    <row r="2" spans="1:6">
      <c r="A2" s="5" t="s">
        <v>1</v>
      </c>
      <c r="B2" s="5" t="s">
        <v>2</v>
      </c>
      <c r="C2" s="5" t="s">
        <v>3</v>
      </c>
    </row>
    <row r="3" spans="1:6">
      <c r="A3" s="16">
        <v>1</v>
      </c>
      <c r="B3" s="17" t="s">
        <v>4</v>
      </c>
      <c r="C3" s="16" t="str">
        <f>TEXT(F3,"[&lt;-9999999](##\,##\,##\,##0);[&lt;-99999](##\,##\,##0);##,##0")</f>
        <v>0</v>
      </c>
      <c r="F3">
        <f>LOOKUP(2,1/(NOT(ISBLANK('Báo giá phần thô'!E:E))),'Báo giá phần thô'!E:E)</f>
        <v>0</v>
      </c>
    </row>
    <row r="4" spans="1:6">
      <c r="A4" s="16">
        <v>2</v>
      </c>
      <c r="B4" s="17" t="s">
        <v>5</v>
      </c>
      <c r="C4" s="16" t="str">
        <f>TEXT(F4,"[&lt;-9999999](##\,##\,##\,##0);[&lt;-99999](##\,##\,##0);##,##0")</f>
        <v>535,465,000</v>
      </c>
      <c r="F4">
        <f>LOOKUP(2,1/(NOT(ISBLANK('Vật tư hoàn thiện'!K:K))),'Vật tư hoàn thiện'!K:K)</f>
        <v>535465000</v>
      </c>
    </row>
    <row r="5" spans="1:6">
      <c r="A5" s="2">
        <v>2.1</v>
      </c>
      <c r="B5" s="2" t="s">
        <v>6</v>
      </c>
      <c r="C5" s="18" t="str">
        <f>TEXT(F5,"[&lt;-9999999](##\,##\,##\,##0);[&lt;-99999](##\,##\,##0);##,##0")</f>
        <v>839,700</v>
      </c>
      <c r="F5">
        <f>'Vật tư hoàn thiện'!I8</f>
        <v>839700</v>
      </c>
    </row>
    <row r="6" spans="1:6">
      <c r="A6" s="2">
        <v>2.2</v>
      </c>
      <c r="B6" s="2" t="s">
        <v>7</v>
      </c>
      <c r="C6" s="18" t="str">
        <f>TEXT(F6,"[&lt;-9999999](##\,##\,##\,##0);[&lt;-99999](##\,##\,##0);##,##0")</f>
        <v>201,000,000</v>
      </c>
      <c r="F6" t="str">
        <f>'Vật tư hoàn thiện'!I10</f>
        <v>201,000,000</v>
      </c>
    </row>
    <row r="7" spans="1:6">
      <c r="A7" s="2">
        <v>2.3</v>
      </c>
      <c r="B7" s="2" t="s">
        <v>8</v>
      </c>
      <c r="C7" s="18" t="str">
        <f>TEXT(F7,"[&lt;-9999999](##\,##\,##\,##0);[&lt;-99999](##\,##\,##0);##,##0")</f>
        <v>0</v>
      </c>
      <c r="F7" t="str">
        <f>'Vật tư hoàn thiện'!I12</f>
        <v>0</v>
      </c>
    </row>
    <row r="8" spans="1:6">
      <c r="A8" s="2">
        <v>2.4</v>
      </c>
      <c r="B8" s="2" t="s">
        <v>9</v>
      </c>
      <c r="C8" s="18" t="str">
        <f>TEXT(F8,"[&lt;-9999999](##\,##\,##\,##0);[&lt;-99999](##\,##\,##0);##,##0")</f>
        <v/>
      </c>
    </row>
    <row r="9" spans="1:6">
      <c r="A9" s="2">
        <v>2.5</v>
      </c>
      <c r="B9" s="2" t="s">
        <v>10</v>
      </c>
      <c r="C9" s="18" t="str">
        <f>TEXT(F9,"[&lt;-9999999](##\,##\,##\,##0);[&lt;-99999](##\,##\,##0);##,##0")</f>
        <v/>
      </c>
    </row>
    <row r="10" spans="1:6">
      <c r="A10" s="9" t="s">
        <v>11</v>
      </c>
      <c r="C10" s="10" t="str">
        <f>TEXT(F10,"[&lt;-9999999](##\,##\,##\,##0);[&lt;-99999](##\,##\,##0);##,##0")</f>
        <v>535,465,000</v>
      </c>
      <c r="F10">
        <f>SUM(F3:F4)</f>
        <v>535465000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5" bestFit="true" customWidth="true" style="0"/>
    <col min="2" max="2" width="30" customWidth="true" style="0"/>
    <col min="3" max="3" width="12" bestFit="true" customWidth="true" style="0"/>
    <col min="4" max="4" width="30" customWidth="true" style="0"/>
    <col min="5" max="5" width="0" customWidth="true" style="0"/>
    <col min="6" max="6" width="0" customWidth="true" style="0"/>
  </cols>
  <sheetData>
    <row r="1" spans="1:6" customHeight="1" ht="60">
      <c r="A1" s="11"/>
      <c r="B1" s="11"/>
      <c r="C1" s="12" t="s">
        <v>12</v>
      </c>
    </row>
    <row r="2" spans="1:6">
      <c r="A2" s="13" t="s">
        <v>13</v>
      </c>
      <c r="B2" s="13" t="s">
        <v>14</v>
      </c>
      <c r="C2" s="13" t="s">
        <v>15</v>
      </c>
      <c r="D2" s="13" t="s">
        <v>16</v>
      </c>
    </row>
    <row r="3" spans="1:6">
      <c r="A3" s="14" t="s">
        <v>11</v>
      </c>
      <c r="B3" s="8"/>
      <c r="C3" s="8"/>
      <c r="D3" s="15" t="str">
        <f>TEXT(E3,"[&lt;-9999999](##\,##\,##\,##0);[&lt;-99999](##\,##\,##0);##,##0")</f>
        <v>0</v>
      </c>
      <c r="E3" s="8">
        <f>SUM(E3:E2)</f>
        <v>0</v>
      </c>
      <c r="F3" s="8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3"/>
  <sheetViews>
    <sheetView tabSelected="0" workbookViewId="0" showGridLines="true" showRowColHeaders="1">
      <selection activeCell="H13" sqref="H13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88" bestFit="true" customWidth="true" style="2"/>
    <col min="5" max="5" width="15" bestFit="true" customWidth="true" style="2"/>
    <col min="6" max="6" width="9" bestFit="true" customWidth="true" style="2"/>
    <col min="7" max="7" width="13" bestFit="true" customWidth="true" style="2"/>
    <col min="8" max="8" width="15" bestFit="true" customWidth="true" style="2"/>
    <col min="9" max="9" width="0" customWidth="true" style="0"/>
    <col min="10" max="10" width="0" customWidth="true" style="0"/>
    <col min="11" max="11" width="0" customWidth="true" style="0"/>
  </cols>
  <sheetData>
    <row r="1" spans="1:11" customHeight="1" ht="60">
      <c r="A1" s="3"/>
      <c r="B1" s="3"/>
      <c r="C1" s="3"/>
      <c r="D1" s="4" t="s">
        <v>17</v>
      </c>
      <c r="E1" s="1"/>
      <c r="F1" s="1"/>
      <c r="G1" s="1"/>
      <c r="H1" s="1"/>
    </row>
    <row r="3" spans="1:11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5" t="s">
        <v>14</v>
      </c>
      <c r="G3" s="5" t="s">
        <v>15</v>
      </c>
      <c r="H3" s="5" t="s">
        <v>16</v>
      </c>
    </row>
    <row r="4" spans="1:11">
      <c r="A4" s="6" t="s">
        <v>22</v>
      </c>
      <c r="B4" s="6"/>
      <c r="C4" s="6"/>
      <c r="D4" s="6"/>
      <c r="E4" s="6"/>
      <c r="F4" s="6"/>
      <c r="G4" s="6"/>
      <c r="H4" s="6"/>
    </row>
    <row r="5" spans="1:11" customHeight="1" ht="100">
      <c r="A5" s="7">
        <v>1</v>
      </c>
      <c r="B5" s="7"/>
      <c r="C5" s="7" t="s">
        <v>23</v>
      </c>
      <c r="D5" s="7" t="s">
        <v>24</v>
      </c>
      <c r="E5" s="7" t="s">
        <v>25</v>
      </c>
      <c r="F5" s="7" t="s">
        <v>26</v>
      </c>
      <c r="G5" s="7">
        <v>1000.0</v>
      </c>
      <c r="H5" s="7" t="str">
        <f>TEXT(K5,"[&lt;-9999999](##\,##\,##\,##0);[&lt;-99999](##\,##\,##0);##,##0")</f>
        <v>162,000,000</v>
      </c>
      <c r="I5" s="8"/>
      <c r="J5" s="8">
        <v>162000.0</v>
      </c>
      <c r="K5">
        <f>G5*J5</f>
        <v>162000000</v>
      </c>
    </row>
    <row r="6" spans="1:11" customHeight="1" ht="100">
      <c r="A6" s="7">
        <v>2</v>
      </c>
      <c r="B6" s="7"/>
      <c r="C6" s="7" t="s">
        <v>27</v>
      </c>
      <c r="D6" s="7" t="s">
        <v>28</v>
      </c>
      <c r="E6" s="7" t="s">
        <v>25</v>
      </c>
      <c r="F6" s="7" t="s">
        <v>29</v>
      </c>
      <c r="G6" s="7">
        <v>1000.0</v>
      </c>
      <c r="H6" s="7" t="str">
        <f>TEXT(K6,"[&lt;-9999999](##\,##\,##\,##0);[&lt;-99999](##\,##\,##0);##,##0")</f>
        <v>172,000,000</v>
      </c>
      <c r="I6" s="8"/>
      <c r="J6" s="8">
        <v>172000.0</v>
      </c>
      <c r="K6">
        <f>G6*J6</f>
        <v>172000000</v>
      </c>
    </row>
    <row r="7" spans="1:11" customHeight="1" ht="100">
      <c r="A7" s="7">
        <v>3</v>
      </c>
      <c r="B7" s="7"/>
      <c r="C7" s="7" t="s">
        <v>30</v>
      </c>
      <c r="D7" s="7" t="s">
        <v>31</v>
      </c>
      <c r="E7" s="7" t="s">
        <v>25</v>
      </c>
      <c r="F7" s="7" t="s">
        <v>32</v>
      </c>
      <c r="G7" s="7">
        <v>1.0</v>
      </c>
      <c r="H7" s="7" t="str">
        <f>TEXT(K7,"[&lt;-9999999](##\,##\,##\,##0);[&lt;-99999](##\,##\,##0);##,##0")</f>
        <v>465,000</v>
      </c>
      <c r="I7" s="8"/>
      <c r="J7" s="8">
        <v>465000.0</v>
      </c>
      <c r="K7">
        <f>G7*J7</f>
        <v>465000</v>
      </c>
    </row>
    <row r="8" spans="1:11" customHeight="1" ht="100">
      <c r="A8" s="7">
        <v>4</v>
      </c>
      <c r="B8" s="7"/>
      <c r="C8" s="7" t="s">
        <v>23</v>
      </c>
      <c r="D8" s="7" t="s">
        <v>33</v>
      </c>
      <c r="E8" s="7" t="s">
        <v>25</v>
      </c>
      <c r="F8" s="7" t="s">
        <v>34</v>
      </c>
      <c r="G8" s="7">
        <v>0.0</v>
      </c>
      <c r="H8" s="7" t="str">
        <f>TEXT(K8,"[&lt;-9999999](##\,##\,##\,##0);[&lt;-99999](##\,##\,##0);##,##0")</f>
        <v>0</v>
      </c>
      <c r="I8" s="8">
        <f>SUM(J5:J8)</f>
        <v>839700</v>
      </c>
      <c r="J8" s="8">
        <v>40700.0</v>
      </c>
      <c r="K8">
        <f>G8*J8</f>
        <v>0</v>
      </c>
    </row>
    <row r="9" spans="1:11">
      <c r="A9" s="6" t="s">
        <v>35</v>
      </c>
      <c r="B9" s="6"/>
      <c r="C9" s="6"/>
      <c r="D9" s="6"/>
      <c r="E9" s="6"/>
      <c r="F9" s="6"/>
      <c r="G9" s="6"/>
      <c r="H9" s="6"/>
    </row>
    <row r="10" spans="1:11" customHeight="1" ht="100">
      <c r="A10" s="7">
        <v>5</v>
      </c>
      <c r="B10" s="7"/>
      <c r="C10" s="7" t="s">
        <v>36</v>
      </c>
      <c r="D10" s="7" t="s">
        <v>37</v>
      </c>
      <c r="E10" s="7" t="s">
        <v>38</v>
      </c>
      <c r="F10" s="7" t="s">
        <v>39</v>
      </c>
      <c r="G10" s="7">
        <v>1000.0</v>
      </c>
      <c r="H10" s="7" t="str">
        <f>TEXT(K10,"[&lt;-9999999](##\,##\,##\,##0);[&lt;-99999](##\,##\,##0);##,##0")</f>
        <v>201,000,000</v>
      </c>
      <c r="I10" s="8" t="str">
        <f>H10</f>
        <v>201,000,000</v>
      </c>
      <c r="J10" s="8">
        <v>201000</v>
      </c>
      <c r="K10">
        <f>G10*J10</f>
        <v>201000000</v>
      </c>
    </row>
    <row r="11" spans="1:11">
      <c r="A11" s="6" t="s">
        <v>40</v>
      </c>
      <c r="B11" s="6"/>
      <c r="C11" s="6"/>
      <c r="D11" s="6"/>
      <c r="E11" s="6"/>
      <c r="F11" s="6"/>
      <c r="G11" s="6"/>
      <c r="H11" s="6"/>
    </row>
    <row r="12" spans="1:11" customHeight="1" ht="100">
      <c r="A12" s="7">
        <v>6</v>
      </c>
      <c r="B12" s="7"/>
      <c r="C12" s="7" t="s">
        <v>41</v>
      </c>
      <c r="D12" s="7" t="s">
        <v>42</v>
      </c>
      <c r="E12" s="7" t="s">
        <v>43</v>
      </c>
      <c r="F12" s="7">
        <v>0</v>
      </c>
      <c r="G12" s="7">
        <v>1</v>
      </c>
      <c r="H12" s="7" t="str">
        <f>TEXT(K12,"[&lt;-9999999](##\,##\,##\,##0);[&lt;-99999](##\,##\,##0);##,##0")</f>
        <v>0</v>
      </c>
      <c r="I12" s="8" t="str">
        <f>H12</f>
        <v>0</v>
      </c>
      <c r="J12" s="8"/>
      <c r="K12">
        <f>G12*J12</f>
        <v>0</v>
      </c>
    </row>
    <row r="13" spans="1:11">
      <c r="A13" s="9" t="s">
        <v>11</v>
      </c>
      <c r="H13" s="10" t="str">
        <f>TEXT(K13,"[&lt;-9999999](##\,##\,##\,##0);[&lt;-99999](##\,##\,##0);##,##0")</f>
        <v>535,465,000</v>
      </c>
      <c r="K13">
        <f>SUM(K5:K12)</f>
        <v>535465000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9:H9"/>
    <mergeCell ref="A11:H11"/>
    <mergeCell ref="A13:G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2022-07-04T06:21:28+00:00</dcterms:created>
  <dcterms:modified xsi:type="dcterms:W3CDTF">2022-07-04T06:21:28+00:00</dcterms:modified>
  <dc:title>Untitled Spreadsheet</dc:title>
  <dc:description/>
  <dc:subject/>
  <cp:keywords/>
  <cp:category/>
</cp:coreProperties>
</file>