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<sst xmlns="http://schemas.openxmlformats.org/spreadsheetml/2006/main" uniqueCount="75">
  <si>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</si>
  <si>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</si>
  <si>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</si>
  <si>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</si>
  <si>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</si>
  <si>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</si>
  <si>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</si>
  <si>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</si>
  <si>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</si>
  <si>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</si>
  <si>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</si>
  <si>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</si>
  <si>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</si>
  <si>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</si>
  <si>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</si>
  <si>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</si>
  <si>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</si>
  <si>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</si>
  <si>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</si>
  <si>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Thép tròn</t>
  </si>
  <si>
    <t>Ngói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</si>
  <si>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</si>
  <si>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</si>
  <si>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</si>
  <si>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</si>
  <si>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</si>
  <si>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</si>
  <si>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</si>
  <si>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</si>
  <si>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</si>
  <si>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</si>
  <si>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</si>
  <si>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DIC</t>
  </si>
  <si>
    <t>Gạch men màu trắng xám nhạt vân đá sỏi TS30.3215L1 DIC: 300mmx300mm</t>
  </si>
  <si>
    <t>m²</t>
  </si>
  <si>
    <t>Viglacera</t>
  </si>
  <si>
    <t>Gạch granite màu xám đậm vừa vân xi măng PT20G6603 VIG: 600mmx600mmx20mm</t>
  </si>
  <si>
    <t>Không có</t>
  </si>
  <si>
    <t>Ngói màu xanh đen da trơn sóng nhỏ Nippon GST16</t>
  </si>
  <si>
    <t>viên</t>
  </si>
  <si>
    <t>II. Sơn</t>
  </si>
  <si>
    <t>KCC</t>
  </si>
  <si>
    <t>Sơn lót nội thất KORESEALER KCC(#ffffff)</t>
  </si>
  <si>
    <t>Lon</t>
  </si>
  <si>
    <t>III. Danh sách thiết bị vệ sinh</t>
  </si>
  <si>
    <t>IV. Danh sách tôn</t>
  </si>
  <si>
    <t>V. Vật tư hoàn thiện</t>
  </si>
  <si>
    <t>Cửa đi 2 cánh</t>
  </si>
  <si>
    <t>Máy nước nóng năng lượng mặt trời</t>
  </si>
  <si>
    <t>Cái</t>
  </si>
  <si>
    <t>Thép hộp xà gồ ngói</t>
  </si>
  <si>
    <t>Cây</t>
  </si>
  <si>
    <t>Cửa sổ nhiều cánh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</si>
  <si>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</si>
  <si>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</si>
  <si>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</si>
  <si>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</si>
  <si>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</si>
  <si>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</si>
  <si>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chén</t>
  </si>
  <si>
    <t>Dây điện</t>
  </si>
  <si>
    <t>m</t>
  </si>
  <si>
    <t>Bồn nước</t>
  </si>
  <si>
    <t>Ống nhựa</t>
  </si>
  <si>
    <t>Cửa sổ 1 cánh</t>
  </si>
  <si>
    <t>Cửa đi vệ sinh 1 cánh</t>
  </si>
  <si>
    <t>Cửa đi 1 cánh</t>
  </si>
  <si>
    <t>Gạch lát nền 600x600</t>
  </si>
  <si>
    <t>Gạch lát vệ sinh (nhám) 300x600</t>
  </si>
  <si>
    <t>Gạch ốp vệ sinh 300x600</t>
  </si>
  <si>
    <t>Gạch lát ban công, sân thượng 400x400</t>
  </si>
  <si>
    <t>Đá granite</t>
  </si>
  <si>
    <t>Sơn lót nội thất</t>
  </si>
  <si>
    <t>Kg</t>
  </si>
  <si>
    <t>Sơn phủ nội thất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</si>
</sst>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6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1" numFmtId="164" fillId="0" borderId="1" applyFont="1" applyNumberFormat="1" applyFill="0" applyBorder="1" applyAlignment="0">
      <alignment horizontal="general" vertical="bottom" textRotation="0" wrapText="false" shrinkToFit="false"/>
    </xf>
    <xf xfId="0" fontId="3" numFmtId="164" fillId="2" borderId="1" applyFont="1" applyNumberFormat="1" applyFill="1" applyBorder="1" applyAlignment="1">
      <alignment horizontal="center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164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165" fillId="2" borderId="1" applyFont="1" applyNumberFormat="1" applyFill="1" applyBorder="1" applyAlignment="1">
      <alignment horizontal="general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ba500d8e485a63b9f04113b6acd591c.jpg"/><Relationship Id="rId3" Type="http://schemas.openxmlformats.org/officeDocument/2006/relationships/image" Target="../media/e74eafa40f20807b2e81de26f25c7fbc.png"/><Relationship Id="rId4" Type="http://schemas.openxmlformats.org/officeDocument/2006/relationships/image" Target="../media/f6eb523fc4b4ee5b1a6a5a1af0e81096.png"/><Relationship Id="rId5" Type="http://schemas.openxmlformats.org/officeDocument/2006/relationships/image" Target="../media/455e53def67e31d98661286a2985afae.jpg"/><Relationship Id="rId6" Type="http://schemas.openxmlformats.org/officeDocument/2006/relationships/image" Target="../media/a8a0360621df66f94a0fe918d9a35ba3.jpg"/><Relationship Id="rId7" Type="http://schemas.openxmlformats.org/officeDocument/2006/relationships/image" Target="../media/34c47478ce091a89b78c78310159b383.png"/><Relationship Id="rId8" Type="http://schemas.openxmlformats.org/officeDocument/2006/relationships/image" Target="../media/371d4d334f7f555717e2b748f0c65a3b.jpg"/><Relationship Id="rId9" Type="http://schemas.openxmlformats.org/officeDocument/2006/relationships/image" Target="../media/78c2570396c5280b86e1b5cde27546e7.jpg"/><Relationship Id="rId10" Type="http://schemas.openxmlformats.org/officeDocument/2006/relationships/image" Target="../media/b780ab4b9a63939c9d58d1775ca20074.jpg"/><Relationship Id="rId11" Type="http://schemas.openxmlformats.org/officeDocument/2006/relationships/image" Target="../media/9057f500d98a2bb215b70189af442459.jpg"/><Relationship Id="rId12" Type="http://schemas.openxmlformats.org/officeDocument/2006/relationships/image" Target="../media/5eb66d252acb9047f5bd748276906222.jpg"/><Relationship Id="rId13" Type="http://schemas.openxmlformats.org/officeDocument/2006/relationships/image" Target="../media/e0c615145d403c95d1110cf5bab010b6.jpg"/><Relationship Id="rId14" Type="http://schemas.openxmlformats.org/officeDocument/2006/relationships/image" Target="../media/1a4d8cb05f675a20f731acf18028cab2.jpg"/><Relationship Id="rId15" Type="http://schemas.openxmlformats.org/officeDocument/2006/relationships/image" Target="../media/eb1558fd6a56ec0f8533b2a6b6914680.jpg"/><Relationship Id="rId16" Type="http://schemas.openxmlformats.org/officeDocument/2006/relationships/image" Target="../media/81d7f9047e7bfcb1817b16fe162e512c.jpg"/><Relationship Id="rId17" Type="http://schemas.openxmlformats.org/officeDocument/2006/relationships/image" Target="../media/870fcbab7c87c8763023aa8934a36787.png"/><Relationship Id="rId18" Type="http://schemas.openxmlformats.org/officeDocument/2006/relationships/image" Target="../media/9362a227cd98a23536fc3b4a8971de26.jpg"/><Relationship Id="rId19" Type="http://schemas.openxmlformats.org/officeDocument/2006/relationships/image" Target="../media/3a52f742d92442b76eb17d9c6106ab13.jpg"/><Relationship Id="rId20" Type="http://schemas.openxmlformats.org/officeDocument/2006/relationships/image" Target="../media/28f6db752b9b4c33b9777f8db73b9479.jpg"/><Relationship Id="rId21" Type="http://schemas.openxmlformats.org/officeDocument/2006/relationships/image" Target="../media/c07975ceb61abb5fc02809e331d001cb.jpg"/><Relationship Id="rId22" Type="http://schemas.openxmlformats.org/officeDocument/2006/relationships/image" Target="../media/2498060af1d0879f99924aa3d3f3c959.jpg"/><Relationship Id="rId23" Type="http://schemas.openxmlformats.org/officeDocument/2006/relationships/image" Target="../media/172885ea0f124a6eb8398c677a790e4a.jpg"/><Relationship Id="rId24" Type="http://schemas.openxmlformats.org/officeDocument/2006/relationships/image" Target="../media/6908640c47a795c6e3120a58c08ae2f2.jpg"/><Relationship Id="rId25" Type="http://schemas.openxmlformats.org/officeDocument/2006/relationships/image" Target="../media/2fd23113592f260c3334d1104d92789b.png"/><Relationship Id="rId26" Type="http://schemas.openxmlformats.org/officeDocument/2006/relationships/image" Target="../media/21fe4cb281164d73aad82ac65a1442a6.jpg"/><Relationship Id="rId27" Type="http://schemas.openxmlformats.org/officeDocument/2006/relationships/image" Target="../media/a1f296d3facdd524493c526989cf4fb1.png"/><Relationship Id="rId28" Type="http://schemas.openxmlformats.org/officeDocument/2006/relationships/image" Target="../media/ec5dce9e7eab13a820007f406c7fc3c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809625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057275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1428750" cy="9048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123825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0287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42875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828675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714375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962025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1049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428750" cy="71437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95250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1085850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7334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695325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4"/>
    <col min="4" max="4" width="9.10" hidden="true" style="0"/>
    <col min="5" max="5" width="9.10" hidden="true" style="0"/>
  </cols>
  <sheetData>
    <row r="1" spans="1:5" customHeight="1" ht="60">
      <c r="A1" s="3"/>
      <c r="B1" s="3"/>
      <c r="C1" s="35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6">
        <v>1</v>
      </c>
      <c r="B3" s="32" t="s">
        <v>4</v>
      </c>
      <c r="C3" s="33">
        <f>LOOKUP(2,1/(NOT(ISBLANK('Báo giá phần thô'!D:D))),'Báo giá phần thô'!D:D)</f>
        <v>953620572.56</v>
      </c>
    </row>
    <row r="4" spans="1:5" customHeight="1" ht="30">
      <c r="A4" s="26">
        <v>2</v>
      </c>
      <c r="B4" s="32" t="s">
        <v>5</v>
      </c>
      <c r="C4" s="33">
        <f>LOOKUP(2,1/(NOT(ISBLANK('Vật tư hoàn thiện'!H:H))),'Vật tư hoàn thiện'!H:H)</f>
        <v>776978518</v>
      </c>
    </row>
    <row r="5" spans="1:5">
      <c r="A5" s="2">
        <v>2.1</v>
      </c>
      <c r="B5" s="2" t="s">
        <v>7</v>
      </c>
      <c r="C5" s="34">
        <f>'Vật tư hoàn thiện'!I7</f>
        <v>21923600</v>
      </c>
    </row>
    <row r="6" spans="1:5">
      <c r="A6" s="2">
        <v>2.2</v>
      </c>
      <c r="B6" s="2" t="s">
        <v>8</v>
      </c>
      <c r="C6" s="34">
        <f>'Vật tư hoàn thiện'!I9</f>
        <v>0</v>
      </c>
    </row>
    <row r="7" spans="1:5">
      <c r="A7" s="2">
        <v>2.3</v>
      </c>
      <c r="B7" s="2" t="s">
        <v>9</v>
      </c>
      <c r="C7" s="34">
        <f>'Vật tư hoàn thiện'!I10</f>
        <v/>
      </c>
    </row>
    <row r="8" spans="1:5">
      <c r="A8" s="2">
        <v>2.4</v>
      </c>
      <c r="B8" s="2" t="s">
        <v>5</v>
      </c>
      <c r="C8" s="34">
        <f>'Vật tư hoàn thiện'!I35</f>
        <v>755054918</v>
      </c>
    </row>
    <row r="9" spans="1:5">
      <c r="A9" s="2">
        <v>2.5</v>
      </c>
      <c r="B9" s="2" t="s">
        <v>10</v>
      </c>
      <c r="C9" s="34"/>
    </row>
    <row r="10" spans="1:5">
      <c r="A10" s="2">
        <v>2.6</v>
      </c>
      <c r="B10" s="2" t="s">
        <v>11</v>
      </c>
      <c r="C10" s="34"/>
    </row>
    <row r="11" spans="1:5">
      <c r="A11" s="26">
        <v>3</v>
      </c>
      <c r="B11" s="32" t="s">
        <v>6</v>
      </c>
      <c r="C11" s="33">
        <f>SUM(C12:C12)</f>
        <v>404480000</v>
      </c>
    </row>
    <row r="12" spans="1:5">
      <c r="A12" s="15">
        <v>3.1</v>
      </c>
      <c r="B12" s="17" t="s">
        <v>12</v>
      </c>
      <c r="C12" s="18">
        <f>ROUND(E12, 3)*D12</f>
        <v>404480000</v>
      </c>
      <c r="D12" s="16">
        <v>1600000.0</v>
      </c>
      <c r="E12" s="16">
        <v>252.8</v>
      </c>
    </row>
    <row r="13" spans="1:5">
      <c r="A13" s="22" t="s">
        <v>13</v>
      </c>
      <c r="C13" s="23">
        <f>SUM(C3:C4)+C11</f>
        <v>2135079090.56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0"/>
  <sheetViews>
    <sheetView tabSelected="0" workbookViewId="0" showGridLines="true" showRowColHeaders="1">
      <selection activeCell="D10" sqref="D10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11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5"/>
      <c r="B1" s="28"/>
      <c r="C1" s="24" t="s">
        <v>14</v>
      </c>
    </row>
    <row r="2" spans="1:8" customHeight="1" ht="60">
      <c r="A2" s="26" t="s">
        <v>15</v>
      </c>
      <c r="B2" s="29" t="s">
        <v>16</v>
      </c>
      <c r="C2" s="30" t="s">
        <v>17</v>
      </c>
      <c r="D2" s="29" t="s">
        <v>18</v>
      </c>
    </row>
    <row r="3" spans="1:8">
      <c r="A3" s="17" t="s">
        <v>19</v>
      </c>
      <c r="B3" s="18">
        <v>19800.0</v>
      </c>
      <c r="C3" s="19">
        <v>38931.2</v>
      </c>
      <c r="D3" s="18">
        <f>ROUND(C3, 3)*B3</f>
        <v>770837760</v>
      </c>
    </row>
    <row r="4" spans="1:8">
      <c r="A4" s="17" t="s">
        <v>20</v>
      </c>
      <c r="B4" s="18">
        <v>22140.0</v>
      </c>
      <c r="C4" s="19">
        <v>76.704</v>
      </c>
      <c r="D4" s="18">
        <f>ROUND(C4, 3)*B4</f>
        <v>1698226.56</v>
      </c>
    </row>
    <row r="5" spans="1:8">
      <c r="A5" s="17" t="s">
        <v>21</v>
      </c>
      <c r="B5" s="18">
        <v>1700.0</v>
      </c>
      <c r="C5" s="20">
        <v>72025.0</v>
      </c>
      <c r="D5" s="18">
        <f>ROUND(C5, 3)*B5</f>
        <v>122442500</v>
      </c>
    </row>
    <row r="6" spans="1:8">
      <c r="A6" s="17" t="s">
        <v>22</v>
      </c>
      <c r="B6" s="18">
        <v>10.0</v>
      </c>
      <c r="C6" s="19">
        <v>9353.6</v>
      </c>
      <c r="D6" s="18">
        <f>ROUND(C6, 3)*B6</f>
        <v>93536</v>
      </c>
    </row>
    <row r="7" spans="1:8">
      <c r="A7" s="17" t="s">
        <v>23</v>
      </c>
      <c r="B7" s="18">
        <v>400000.0</v>
      </c>
      <c r="C7" s="19">
        <v>45.504</v>
      </c>
      <c r="D7" s="18">
        <f>ROUND(C7, 3)*B7</f>
        <v>18201600</v>
      </c>
    </row>
    <row r="8" spans="1:8">
      <c r="A8" s="17" t="s">
        <v>24</v>
      </c>
      <c r="B8" s="18">
        <v>350000.0</v>
      </c>
      <c r="C8" s="19">
        <v>24.2688</v>
      </c>
      <c r="D8" s="18">
        <f>ROUND(C8, 3)*B8</f>
        <v>8494150</v>
      </c>
    </row>
    <row r="9" spans="1:8">
      <c r="A9" s="17" t="s">
        <v>25</v>
      </c>
      <c r="B9" s="18">
        <v>1800.0</v>
      </c>
      <c r="C9" s="20">
        <v>17696.0</v>
      </c>
      <c r="D9" s="18">
        <f>ROUND(C9, 3)*B9</f>
        <v>31852800</v>
      </c>
    </row>
    <row r="10" spans="1:8">
      <c r="A10" s="27" t="s">
        <v>13</v>
      </c>
      <c r="B10" s="18"/>
      <c r="C10" s="20"/>
      <c r="D10" s="31">
        <f>SUM(D3:D9)</f>
        <v>953620572.56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10:C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6"/>
  <sheetViews>
    <sheetView tabSelected="0" workbookViewId="0" showGridLines="true" showRowColHeaders="1">
      <selection activeCell="H36" sqref="H36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93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11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26</v>
      </c>
      <c r="E1" s="1"/>
      <c r="F1" s="6"/>
      <c r="G1" s="9"/>
      <c r="H1" s="6"/>
    </row>
    <row r="3" spans="1:9" customHeight="1" ht="60">
      <c r="A3" s="5" t="s">
        <v>1</v>
      </c>
      <c r="B3" s="5" t="s">
        <v>27</v>
      </c>
      <c r="C3" s="5" t="s">
        <v>28</v>
      </c>
      <c r="D3" s="5" t="s">
        <v>29</v>
      </c>
      <c r="E3" s="5" t="s">
        <v>30</v>
      </c>
      <c r="F3" s="7" t="s">
        <v>16</v>
      </c>
      <c r="G3" s="10" t="s">
        <v>17</v>
      </c>
      <c r="H3" s="7" t="s">
        <v>18</v>
      </c>
    </row>
    <row r="4" spans="1:9" customHeight="1" ht="40">
      <c r="A4" s="12" t="s">
        <v>31</v>
      </c>
      <c r="B4" s="12"/>
      <c r="C4" s="12"/>
      <c r="D4" s="12"/>
      <c r="E4" s="12"/>
      <c r="F4" s="13">
        <f>'Vật tư hoàn thiện'!I7</f>
        <v>21923600</v>
      </c>
      <c r="G4" s="14"/>
      <c r="H4" s="13"/>
    </row>
    <row r="5" spans="1:9" customHeight="1" ht="100">
      <c r="A5" s="15">
        <v>1</v>
      </c>
      <c r="B5" s="15"/>
      <c r="C5" s="17" t="s">
        <v>32</v>
      </c>
      <c r="D5" s="17" t="s">
        <v>33</v>
      </c>
      <c r="E5" s="15" t="s">
        <v>34</v>
      </c>
      <c r="F5" s="18">
        <v>160000</v>
      </c>
      <c r="G5" s="20">
        <v>12</v>
      </c>
      <c r="H5" s="18">
        <f>ROUND(G5, 3)*F5</f>
        <v>1920000</v>
      </c>
      <c r="I5" s="16"/>
    </row>
    <row r="6" spans="1:9" customHeight="1" ht="100">
      <c r="A6" s="15">
        <v>2</v>
      </c>
      <c r="B6" s="15"/>
      <c r="C6" s="17" t="s">
        <v>35</v>
      </c>
      <c r="D6" s="17" t="s">
        <v>36</v>
      </c>
      <c r="E6" s="15" t="s">
        <v>34</v>
      </c>
      <c r="F6" s="18">
        <v>782000</v>
      </c>
      <c r="G6" s="20">
        <v>25</v>
      </c>
      <c r="H6" s="18">
        <f>ROUND(G6, 3)*F6</f>
        <v>19550000</v>
      </c>
      <c r="I6" s="16"/>
    </row>
    <row r="7" spans="1:9" customHeight="1" ht="100">
      <c r="A7" s="15">
        <v>3</v>
      </c>
      <c r="B7" s="15"/>
      <c r="C7" s="17" t="s">
        <v>37</v>
      </c>
      <c r="D7" s="17" t="s">
        <v>38</v>
      </c>
      <c r="E7" s="15" t="s">
        <v>39</v>
      </c>
      <c r="F7" s="18">
        <v>21600</v>
      </c>
      <c r="G7" s="20">
        <v>21</v>
      </c>
      <c r="H7" s="18">
        <f>ROUND(G7, 3)*F7</f>
        <v>453600</v>
      </c>
      <c r="I7" s="16">
        <f>SUM(H5:H7)</f>
        <v>21923600</v>
      </c>
    </row>
    <row r="8" spans="1:9" customHeight="1" ht="40">
      <c r="A8" s="12" t="s">
        <v>40</v>
      </c>
      <c r="B8" s="12"/>
      <c r="C8" s="12"/>
      <c r="D8" s="12"/>
      <c r="E8" s="12"/>
      <c r="F8" s="13">
        <f>'Vật tư hoàn thiện'!I9</f>
        <v>0</v>
      </c>
      <c r="G8" s="21"/>
      <c r="H8" s="13"/>
    </row>
    <row r="9" spans="1:9" customHeight="1" ht="100">
      <c r="A9" s="15">
        <v>4</v>
      </c>
      <c r="B9" s="15"/>
      <c r="C9" s="17" t="s">
        <v>41</v>
      </c>
      <c r="D9" s="17" t="s">
        <v>42</v>
      </c>
      <c r="E9" s="15" t="s">
        <v>43</v>
      </c>
      <c r="F9" s="18">
        <v>0</v>
      </c>
      <c r="G9" s="20">
        <v>0</v>
      </c>
      <c r="H9" s="18">
        <f>ROUND(G9, 3)*F9</f>
        <v>0</v>
      </c>
      <c r="I9" s="16">
        <f>H9</f>
        <v>0</v>
      </c>
    </row>
    <row r="10" spans="1:9" customHeight="1" ht="40">
      <c r="A10" s="12" t="s">
        <v>44</v>
      </c>
      <c r="B10" s="12"/>
      <c r="C10" s="12"/>
      <c r="D10" s="12"/>
      <c r="E10" s="12"/>
      <c r="F10" s="13">
        <f>'Vật tư hoàn thiện'!I10</f>
        <v/>
      </c>
      <c r="G10" s="21"/>
      <c r="H10" s="13"/>
      <c r="I10">
        <f>H10</f>
        <v/>
      </c>
    </row>
    <row r="11" spans="1:9" customHeight="1" ht="40">
      <c r="A11" s="12" t="s">
        <v>45</v>
      </c>
      <c r="B11" s="12"/>
      <c r="C11" s="12"/>
      <c r="D11" s="12"/>
      <c r="E11" s="12"/>
      <c r="F11" s="13">
        <f>'Vật tư hoàn thiện'!I11</f>
        <v/>
      </c>
      <c r="G11" s="21"/>
      <c r="H11" s="13"/>
      <c r="I11">
        <f>H11</f>
        <v/>
      </c>
    </row>
    <row r="12" spans="1:9" customHeight="1" ht="40">
      <c r="A12" s="12" t="s">
        <v>46</v>
      </c>
      <c r="B12" s="12"/>
      <c r="C12" s="12"/>
      <c r="D12" s="12"/>
      <c r="E12" s="12"/>
      <c r="F12" s="13">
        <f>'Vật tư hoàn thiện'!I35</f>
        <v>755054918</v>
      </c>
      <c r="G12" s="21"/>
      <c r="H12" s="13"/>
    </row>
    <row r="13" spans="1:9" customHeight="1" ht="100">
      <c r="A13" s="15">
        <v>5</v>
      </c>
      <c r="B13" s="15"/>
      <c r="C13" s="17" t="s">
        <v>37</v>
      </c>
      <c r="D13" s="17" t="s">
        <v>47</v>
      </c>
      <c r="E13" s="15" t="s">
        <v>34</v>
      </c>
      <c r="F13" s="18">
        <v>2500000.0</v>
      </c>
      <c r="G13" s="19">
        <v>12.88</v>
      </c>
      <c r="H13" s="18">
        <f>ROUND(G13, 3)*F13</f>
        <v>32200000</v>
      </c>
      <c r="I13" s="16"/>
    </row>
    <row r="14" spans="1:9" customHeight="1" ht="100">
      <c r="A14" s="15">
        <v>6</v>
      </c>
      <c r="B14" s="15"/>
      <c r="C14" s="17" t="s">
        <v>37</v>
      </c>
      <c r="D14" s="17" t="s">
        <v>48</v>
      </c>
      <c r="E14" s="15" t="s">
        <v>49</v>
      </c>
      <c r="F14" s="18">
        <v>1165900.0</v>
      </c>
      <c r="G14" s="20">
        <v>1.0</v>
      </c>
      <c r="H14" s="18">
        <f>ROUND(G14, 3)*F14</f>
        <v>1165900</v>
      </c>
      <c r="I14" s="16"/>
    </row>
    <row r="15" spans="1:9" customHeight="1" ht="100">
      <c r="A15" s="15">
        <v>7</v>
      </c>
      <c r="B15" s="15"/>
      <c r="C15" s="17" t="s">
        <v>37</v>
      </c>
      <c r="D15" s="17" t="s">
        <v>50</v>
      </c>
      <c r="E15" s="15" t="s">
        <v>51</v>
      </c>
      <c r="F15" s="18">
        <v>223951.0</v>
      </c>
      <c r="G15" s="20">
        <v>16.0</v>
      </c>
      <c r="H15" s="18">
        <f>ROUND(G15, 3)*F15</f>
        <v>3583216</v>
      </c>
      <c r="I15" s="16"/>
    </row>
    <row r="16" spans="1:9" customHeight="1" ht="100">
      <c r="A16" s="15">
        <v>8</v>
      </c>
      <c r="B16" s="15"/>
      <c r="C16" s="17" t="s">
        <v>37</v>
      </c>
      <c r="D16" s="17" t="s">
        <v>52</v>
      </c>
      <c r="E16" s="15" t="s">
        <v>34</v>
      </c>
      <c r="F16" s="18">
        <v>2500000.0</v>
      </c>
      <c r="G16" s="19">
        <v>13.92</v>
      </c>
      <c r="H16" s="18">
        <f>ROUND(G16, 3)*F16</f>
        <v>34800000</v>
      </c>
      <c r="I16" s="16"/>
    </row>
    <row r="17" spans="1:9" customHeight="1" ht="100">
      <c r="A17" s="15">
        <v>9</v>
      </c>
      <c r="B17" s="15"/>
      <c r="C17" s="17" t="s">
        <v>37</v>
      </c>
      <c r="D17" s="17" t="s">
        <v>53</v>
      </c>
      <c r="E17" s="15" t="s">
        <v>34</v>
      </c>
      <c r="F17" s="18">
        <v>2500000.0</v>
      </c>
      <c r="G17" s="19">
        <v>33.84</v>
      </c>
      <c r="H17" s="18">
        <f>ROUND(G17, 3)*F17</f>
        <v>84600000</v>
      </c>
      <c r="I17" s="16"/>
    </row>
    <row r="18" spans="1:9" customHeight="1" ht="100">
      <c r="A18" s="15">
        <v>10</v>
      </c>
      <c r="B18" s="15"/>
      <c r="C18" s="17" t="s">
        <v>37</v>
      </c>
      <c r="D18" s="17" t="s">
        <v>54</v>
      </c>
      <c r="E18" s="15" t="s">
        <v>55</v>
      </c>
      <c r="F18" s="18">
        <v>693000.0</v>
      </c>
      <c r="G18" s="20">
        <v>5.0</v>
      </c>
      <c r="H18" s="18">
        <f>ROUND(G18, 3)*F18</f>
        <v>3465000</v>
      </c>
      <c r="I18" s="16"/>
    </row>
    <row r="19" spans="1:9" customHeight="1" ht="100">
      <c r="A19" s="15">
        <v>11</v>
      </c>
      <c r="B19" s="15"/>
      <c r="C19" s="17" t="s">
        <v>37</v>
      </c>
      <c r="D19" s="17" t="s">
        <v>56</v>
      </c>
      <c r="E19" s="15" t="s">
        <v>55</v>
      </c>
      <c r="F19" s="18">
        <v>3150000.0</v>
      </c>
      <c r="G19" s="20">
        <v>5.0</v>
      </c>
      <c r="H19" s="18">
        <f>ROUND(G19, 3)*F19</f>
        <v>15750000</v>
      </c>
      <c r="I19" s="16"/>
    </row>
    <row r="20" spans="1:9" customHeight="1" ht="100">
      <c r="A20" s="15">
        <v>12</v>
      </c>
      <c r="B20" s="15"/>
      <c r="C20" s="17" t="s">
        <v>37</v>
      </c>
      <c r="D20" s="17" t="s">
        <v>57</v>
      </c>
      <c r="E20" s="15" t="s">
        <v>55</v>
      </c>
      <c r="F20" s="18">
        <v>2650000.0</v>
      </c>
      <c r="G20" s="20">
        <v>5.0</v>
      </c>
      <c r="H20" s="18">
        <f>ROUND(G20, 3)*F20</f>
        <v>13250000</v>
      </c>
      <c r="I20" s="16"/>
    </row>
    <row r="21" spans="1:9" customHeight="1" ht="100">
      <c r="A21" s="15">
        <v>13</v>
      </c>
      <c r="B21" s="15"/>
      <c r="C21" s="17" t="s">
        <v>37</v>
      </c>
      <c r="D21" s="17" t="s">
        <v>58</v>
      </c>
      <c r="E21" s="15" t="s">
        <v>55</v>
      </c>
      <c r="F21" s="18">
        <v>4300000.0</v>
      </c>
      <c r="G21" s="20">
        <v>4.0</v>
      </c>
      <c r="H21" s="18">
        <f>ROUND(G21, 3)*F21</f>
        <v>17200000</v>
      </c>
      <c r="I21" s="16"/>
    </row>
    <row r="22" spans="1:9" customHeight="1" ht="100">
      <c r="A22" s="15">
        <v>14</v>
      </c>
      <c r="B22" s="15"/>
      <c r="C22" s="17" t="s">
        <v>37</v>
      </c>
      <c r="D22" s="17" t="s">
        <v>59</v>
      </c>
      <c r="E22" s="15" t="s">
        <v>55</v>
      </c>
      <c r="F22" s="18">
        <v>4312000.0</v>
      </c>
      <c r="G22" s="20">
        <v>1.0</v>
      </c>
      <c r="H22" s="18">
        <f>ROUND(G22, 3)*F22</f>
        <v>4312000</v>
      </c>
      <c r="I22" s="16"/>
    </row>
    <row r="23" spans="1:9" customHeight="1" ht="100">
      <c r="A23" s="15">
        <v>15</v>
      </c>
      <c r="B23" s="15"/>
      <c r="C23" s="17" t="s">
        <v>37</v>
      </c>
      <c r="D23" s="17" t="s">
        <v>60</v>
      </c>
      <c r="E23" s="15" t="s">
        <v>61</v>
      </c>
      <c r="F23" s="18">
        <v>52990.0</v>
      </c>
      <c r="G23" s="20">
        <v>1000.0</v>
      </c>
      <c r="H23" s="18">
        <f>ROUND(G23, 3)*F23</f>
        <v>52990000</v>
      </c>
      <c r="I23" s="16"/>
    </row>
    <row r="24" spans="1:9" customHeight="1" ht="100">
      <c r="A24" s="15">
        <v>16</v>
      </c>
      <c r="B24" s="15"/>
      <c r="C24" s="17" t="s">
        <v>37</v>
      </c>
      <c r="D24" s="17" t="s">
        <v>62</v>
      </c>
      <c r="E24" s="15" t="s">
        <v>49</v>
      </c>
      <c r="F24" s="18">
        <v>7178000.0</v>
      </c>
      <c r="G24" s="20">
        <v>1.0</v>
      </c>
      <c r="H24" s="18">
        <f>ROUND(G24, 3)*F24</f>
        <v>7178000</v>
      </c>
      <c r="I24" s="16"/>
    </row>
    <row r="25" spans="1:9" customHeight="1" ht="100">
      <c r="A25" s="15">
        <v>17</v>
      </c>
      <c r="B25" s="15"/>
      <c r="C25" s="17" t="s">
        <v>37</v>
      </c>
      <c r="D25" s="17" t="s">
        <v>63</v>
      </c>
      <c r="E25" s="15" t="s">
        <v>61</v>
      </c>
      <c r="F25" s="18">
        <v>28400.0</v>
      </c>
      <c r="G25" s="20">
        <v>1000.0</v>
      </c>
      <c r="H25" s="18">
        <f>ROUND(G25, 3)*F25</f>
        <v>28400000</v>
      </c>
      <c r="I25" s="16"/>
    </row>
    <row r="26" spans="1:9" customHeight="1" ht="100">
      <c r="A26" s="15">
        <v>18</v>
      </c>
      <c r="B26" s="15"/>
      <c r="C26" s="17" t="s">
        <v>37</v>
      </c>
      <c r="D26" s="17" t="s">
        <v>64</v>
      </c>
      <c r="E26" s="15" t="s">
        <v>34</v>
      </c>
      <c r="F26" s="18">
        <v>2500000.0</v>
      </c>
      <c r="G26" s="19">
        <v>6.24</v>
      </c>
      <c r="H26" s="18">
        <f>ROUND(G26, 3)*F26</f>
        <v>15600000</v>
      </c>
      <c r="I26" s="16"/>
    </row>
    <row r="27" spans="1:9" customHeight="1" ht="100">
      <c r="A27" s="15">
        <v>19</v>
      </c>
      <c r="B27" s="15"/>
      <c r="C27" s="17" t="s">
        <v>37</v>
      </c>
      <c r="D27" s="17" t="s">
        <v>65</v>
      </c>
      <c r="E27" s="15" t="s">
        <v>34</v>
      </c>
      <c r="F27" s="18">
        <v>2200000.0</v>
      </c>
      <c r="G27" s="19">
        <v>15.4</v>
      </c>
      <c r="H27" s="18">
        <f>ROUND(G27, 3)*F27</f>
        <v>33880000</v>
      </c>
      <c r="I27" s="16"/>
    </row>
    <row r="28" spans="1:9" customHeight="1" ht="100">
      <c r="A28" s="15">
        <v>20</v>
      </c>
      <c r="B28" s="15"/>
      <c r="C28" s="17" t="s">
        <v>37</v>
      </c>
      <c r="D28" s="17" t="s">
        <v>66</v>
      </c>
      <c r="E28" s="15" t="s">
        <v>34</v>
      </c>
      <c r="F28" s="18">
        <v>2500000.0</v>
      </c>
      <c r="G28" s="19">
        <v>6.24</v>
      </c>
      <c r="H28" s="18">
        <f>ROUND(G28, 3)*F28</f>
        <v>15600000</v>
      </c>
      <c r="I28" s="16"/>
    </row>
    <row r="29" spans="1:9" customHeight="1" ht="100">
      <c r="A29" s="15">
        <v>21</v>
      </c>
      <c r="B29" s="15"/>
      <c r="C29" s="17" t="s">
        <v>37</v>
      </c>
      <c r="D29" s="17" t="s">
        <v>67</v>
      </c>
      <c r="E29" s="15" t="s">
        <v>34</v>
      </c>
      <c r="F29" s="18">
        <v>284000.0</v>
      </c>
      <c r="G29" s="20">
        <v>333.0</v>
      </c>
      <c r="H29" s="18">
        <f>ROUND(G29, 3)*F29</f>
        <v>94572000</v>
      </c>
      <c r="I29" s="16"/>
    </row>
    <row r="30" spans="1:9" customHeight="1" ht="100">
      <c r="A30" s="15">
        <v>22</v>
      </c>
      <c r="B30" s="15"/>
      <c r="C30" s="17" t="s">
        <v>37</v>
      </c>
      <c r="D30" s="17" t="s">
        <v>68</v>
      </c>
      <c r="E30" s="15" t="s">
        <v>34</v>
      </c>
      <c r="F30" s="18">
        <v>271000.0</v>
      </c>
      <c r="G30" s="19">
        <v>38.3</v>
      </c>
      <c r="H30" s="18">
        <f>ROUND(G30, 3)*F30</f>
        <v>10379300</v>
      </c>
      <c r="I30" s="16"/>
    </row>
    <row r="31" spans="1:9" customHeight="1" ht="100">
      <c r="A31" s="15">
        <v>23</v>
      </c>
      <c r="B31" s="15"/>
      <c r="C31" s="17" t="s">
        <v>37</v>
      </c>
      <c r="D31" s="17" t="s">
        <v>69</v>
      </c>
      <c r="E31" s="15" t="s">
        <v>34</v>
      </c>
      <c r="F31" s="18">
        <v>271000.0</v>
      </c>
      <c r="G31" s="19">
        <v>206.4</v>
      </c>
      <c r="H31" s="18">
        <f>ROUND(G31, 3)*F31</f>
        <v>55934400</v>
      </c>
      <c r="I31" s="16"/>
    </row>
    <row r="32" spans="1:9" customHeight="1" ht="100">
      <c r="A32" s="15">
        <v>24</v>
      </c>
      <c r="B32" s="15"/>
      <c r="C32" s="17" t="s">
        <v>37</v>
      </c>
      <c r="D32" s="17" t="s">
        <v>70</v>
      </c>
      <c r="E32" s="15" t="s">
        <v>34</v>
      </c>
      <c r="F32" s="18">
        <v>115000.0</v>
      </c>
      <c r="G32" s="19">
        <v>86.2</v>
      </c>
      <c r="H32" s="18">
        <f>ROUND(G32, 3)*F32</f>
        <v>9913000</v>
      </c>
      <c r="I32" s="16"/>
    </row>
    <row r="33" spans="1:9" customHeight="1" ht="100">
      <c r="A33" s="15">
        <v>25</v>
      </c>
      <c r="B33" s="15"/>
      <c r="C33" s="17" t="s">
        <v>37</v>
      </c>
      <c r="D33" s="17" t="s">
        <v>71</v>
      </c>
      <c r="E33" s="15" t="s">
        <v>34</v>
      </c>
      <c r="F33" s="18">
        <v>1600000.0</v>
      </c>
      <c r="G33" s="19">
        <v>53.28</v>
      </c>
      <c r="H33" s="18">
        <f>ROUND(G33, 3)*F33</f>
        <v>85248000</v>
      </c>
      <c r="I33" s="16"/>
    </row>
    <row r="34" spans="1:9" customHeight="1" ht="100">
      <c r="A34" s="15">
        <v>26</v>
      </c>
      <c r="B34" s="15"/>
      <c r="C34" s="17" t="s">
        <v>37</v>
      </c>
      <c r="D34" s="17" t="s">
        <v>72</v>
      </c>
      <c r="E34" s="15" t="s">
        <v>73</v>
      </c>
      <c r="F34" s="18">
        <v>312550.0</v>
      </c>
      <c r="G34" s="19">
        <v>162.68</v>
      </c>
      <c r="H34" s="18">
        <f>ROUND(G34, 3)*F34</f>
        <v>50845634</v>
      </c>
      <c r="I34" s="16"/>
    </row>
    <row r="35" spans="1:9" customHeight="1" ht="100">
      <c r="A35" s="15">
        <v>27</v>
      </c>
      <c r="B35" s="15"/>
      <c r="C35" s="17" t="s">
        <v>37</v>
      </c>
      <c r="D35" s="17" t="s">
        <v>74</v>
      </c>
      <c r="E35" s="15" t="s">
        <v>73</v>
      </c>
      <c r="F35" s="18">
        <v>312550.0</v>
      </c>
      <c r="G35" s="20">
        <v>269.36</v>
      </c>
      <c r="H35" s="18">
        <f>ROUND(G35, 3)*F35</f>
        <v>84188468</v>
      </c>
      <c r="I35" s="16">
        <f>SUM(H13:H35)</f>
        <v>755054918</v>
      </c>
    </row>
    <row r="36" spans="1:9">
      <c r="A36" s="22" t="s">
        <v>13</v>
      </c>
      <c r="H36" s="23">
        <f>SUM(H5:H35)</f>
        <v>776978518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8:E8"/>
    <mergeCell ref="F8:H8"/>
    <mergeCell ref="A10:E10"/>
    <mergeCell ref="F10:H10"/>
    <mergeCell ref="A11:E11"/>
    <mergeCell ref="F11:H11"/>
    <mergeCell ref="A12:E12"/>
    <mergeCell ref="F12:H12"/>
    <mergeCell ref="A36:G3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2022-10-26T10:44:34+07:00</dcterms:created>
  <dcterms:modified xsi:type="dcterms:W3CDTF">2022-10-26T10:44:34+07:00</dcterms:modified>
  <dc:title>Untitled Spreadsheet</dc:title>
  <dc:description/>
  <dc:subject/>
  <cp:keywords/>
  <cp:category/>
</cp:coreProperties>
</file>