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<sst xmlns="http://schemas.openxmlformats.org/spreadsheetml/2006/main" uniqueCount="85">
  <si>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</si>
  <si>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MINH ANH
Số điện thoại: 0947757141
Ngày xuất báo giá: 19/04/2023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</si>
  <si>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</si>
  <si>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</si>
  <si>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</si>
  <si>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</si>
  <si>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</si>
  <si>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</si>
  <si>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</si>
  <si>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</si>
  <si>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</si>
  <si>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</si>
  <si>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</si>
  <si>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</si>
  <si>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</si>
  <si>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</si>
  <si>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</si>
  <si>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</si>
  <si>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</si>
  <si>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</si>
  <si>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</si>
  <si>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Cát xây dựng</t>
  </si>
  <si>
    <t>Đá xây dựng</t>
  </si>
  <si>
    <t>Nước</t>
  </si>
  <si>
    <t>Gạch xây dựng</t>
  </si>
  <si>
    <t>Thép hộp xà gồ ngói</t>
  </si>
  <si>
    <t>Thép tròn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</si>
  <si>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</si>
  <si>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</si>
  <si>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</si>
  <si>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</si>
  <si>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</si>
  <si>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</si>
  <si>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</si>
  <si>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</si>
  <si>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CM8720 800mmx800mm</t>
  </si>
  <si>
    <t>G02000023</t>
  </si>
  <si>
    <t>m²</t>
  </si>
  <si>
    <t>IRISA</t>
  </si>
  <si>
    <t>Ngói tráng men IRISA xanh navy IR.001</t>
  </si>
  <si>
    <t>G07000040</t>
  </si>
  <si>
    <t>viên</t>
  </si>
  <si>
    <t>Royal Hưng Yên</t>
  </si>
  <si>
    <t>Gạch bán sứ Royal Hưng Yên RB5515 500mmx500mm</t>
  </si>
  <si>
    <t>G02000019</t>
  </si>
  <si>
    <t>Hoàng Hà</t>
  </si>
  <si>
    <t>Gạch men Hoàng Hà CZ350 300mmx300mm</t>
  </si>
  <si>
    <t>G01000057</t>
  </si>
  <si>
    <t>II. Sơn</t>
  </si>
  <si>
    <t>TOA</t>
  </si>
  <si>
    <t>Sơn nước ngoại thất SuperShield siêu bóng Màu Pha TOA (Mã màu: #feffff - Dung tích: 0.875L)</t>
  </si>
  <si>
    <t>C35000560</t>
  </si>
  <si>
    <t>Lon</t>
  </si>
  <si>
    <t>III. Danh sách thiết bị vệ sinh</t>
  </si>
  <si>
    <t>IV. Danh sách tôn</t>
  </si>
  <si>
    <t>V. Vật tư hoàn thiện</t>
  </si>
  <si>
    <t>Không có</t>
  </si>
  <si>
    <t>Máy nước nóng năng lượng mặt trời</t>
  </si>
  <si>
    <t>Cái</t>
  </si>
  <si>
    <t>Cửa đi 2 cánh</t>
  </si>
  <si>
    <t>Cửa đi 1 cánh</t>
  </si>
  <si>
    <t>Cửa đi vệ sinh 1 cánh</t>
  </si>
  <si>
    <t>Cửa sổ 1 cánh</t>
  </si>
  <si>
    <t>Ống nhựa</t>
  </si>
  <si>
    <t>m</t>
  </si>
  <si>
    <t>Bồn nước</t>
  </si>
  <si>
    <t>Dây điện</t>
  </si>
  <si>
    <t>Chậu rửa chén</t>
  </si>
  <si>
    <t>Bộ</t>
  </si>
  <si>
    <t>Vòi tắm hoa sen nóng lạnh</t>
  </si>
  <si>
    <t>Bồn tắm</t>
  </si>
  <si>
    <t>Lavabo (kèm phụ kiện)</t>
  </si>
  <si>
    <t>Bồn vệ sinh kèm vòi xịt</t>
  </si>
  <si>
    <t>Gương soi</t>
  </si>
  <si>
    <t>Cửa đi 4 cánh</t>
  </si>
  <si>
    <t>Cửa sổ nhiều cánh</t>
  </si>
  <si>
    <t>Sơn lót nội thất</t>
  </si>
  <si>
    <t>Kg</t>
  </si>
  <si>
    <t>Đá granite</t>
  </si>
  <si>
    <t>Gạch vân gỗ</t>
  </si>
  <si>
    <t>Gạch lát ban công, sân thượng 400x400</t>
  </si>
  <si>
    <t>Gạch ốp vệ sinh 300x600</t>
  </si>
  <si>
    <t>Gạch lát vệ sinh 300x600</t>
  </si>
  <si>
    <t>Gạch lát nền 800x800</t>
  </si>
  <si>
    <t>Sơn phủ nội thất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</si>
</sst>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general"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1" numFmtId="3" fillId="0" borderId="1" applyFont="1" applyNumberFormat="1" applyFill="0" applyBorder="1" applyAlignment="1">
      <alignment horizontal="general"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3" numFmtId="0" fillId="2" borderId="1" applyFont="1" applyNumberFormat="0" applyFill="1" applyBorder="1" applyAlignment="1">
      <alignment horizontal="general" vertical="center" textRotation="0" wrapText="false" shrinkToFit="false"/>
    </xf>
    <xf xfId="0" fontId="3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164" fillId="3" borderId="1" applyFont="1" applyNumberFormat="1" applyFill="1" applyBorder="1" applyAlignment="1">
      <alignment horizontal="center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164" fillId="0" borderId="1" applyFont="1" applyNumberFormat="1" applyFill="0" applyBorder="1" applyAlignment="1">
      <alignment horizontal="general" vertical="center" textRotation="0" wrapText="true" shrinkToFit="false"/>
    </xf>
    <xf xfId="0" fontId="1" numFmtId="164" fillId="0" borderId="0" applyFont="1" applyNumberFormat="1" applyFill="0" applyBorder="0" applyAlignment="0">
      <alignment horizontal="general" vertical="bottom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285afa34a40fbee116d8690e17eca95b.jpg"/><Relationship Id="rId3" Type="http://schemas.openxmlformats.org/officeDocument/2006/relationships/image" Target="../media/407380129147870f06a994bb6e49df87.png"/><Relationship Id="rId4" Type="http://schemas.openxmlformats.org/officeDocument/2006/relationships/image" Target="../media/10d7bba9b10a4c19c785d62777cf8833.jpg"/><Relationship Id="rId5" Type="http://schemas.openxmlformats.org/officeDocument/2006/relationships/image" Target="../media/fd3a1304d2892fadf021bba909fe95fc.jpg"/><Relationship Id="rId6" Type="http://schemas.openxmlformats.org/officeDocument/2006/relationships/image" Target="../media/0a1ccdccbc87411742aaa9425b14b684.jpg"/><Relationship Id="rId7" Type="http://schemas.openxmlformats.org/officeDocument/2006/relationships/image" Target="../media/86ad9cb8b67d22bb8a58bd275fbcb65e.png"/><Relationship Id="rId8" Type="http://schemas.openxmlformats.org/officeDocument/2006/relationships/image" Target="../media/86ad9cb8b67d22bb8a58bd275fbcb65e.png"/><Relationship Id="rId9" Type="http://schemas.openxmlformats.org/officeDocument/2006/relationships/image" Target="../media/86ad9cb8b67d22bb8a58bd275fbcb65e.pn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86ad9cb8b67d22bb8a58bd275fbcb65e.pn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86ad9cb8b67d22bb8a58bd275fbcb65e.pn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86ad9cb8b67d22bb8a58bd275fbcb65e.png"/><Relationship Id="rId24" Type="http://schemas.openxmlformats.org/officeDocument/2006/relationships/image" Target="../media/86ad9cb8b67d22bb8a58bd275fbcb65e.png"/><Relationship Id="rId25" Type="http://schemas.openxmlformats.org/officeDocument/2006/relationships/image" Target="../media/86ad9cb8b67d22bb8a58bd275fbcb65e.png"/><Relationship Id="rId26" Type="http://schemas.openxmlformats.org/officeDocument/2006/relationships/image" Target="../media/86ad9cb8b67d22bb8a58bd275fbcb65e.png"/><Relationship Id="rId27" Type="http://schemas.openxmlformats.org/officeDocument/2006/relationships/image" Target="../media/86ad9cb8b67d22bb8a58bd275fbcb65e.png"/><Relationship Id="rId28" Type="http://schemas.openxmlformats.org/officeDocument/2006/relationships/image" Target="../media/86ad9cb8b67d22bb8a58bd275fbcb65e.png"/><Relationship Id="rId29" Type="http://schemas.openxmlformats.org/officeDocument/2006/relationships/image" Target="../media/86ad9cb8b67d22bb8a58bd275fbcb65e.png"/><Relationship Id="rId30" Type="http://schemas.openxmlformats.org/officeDocument/2006/relationships/image" Target="../media/86ad9cb8b67d22bb8a58bd275fbcb65e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13</xdr:row>
      <xdr:rowOff>95250</xdr:rowOff>
    </xdr:from>
    <xdr:ext cx="1428750" cy="923925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1428750" cy="92392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1428750" cy="92392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92392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1428750" cy="923925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923925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428750" cy="923925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428750" cy="923925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428750" cy="923925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1428750" cy="923925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1428750" cy="923925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1428750" cy="923925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36</xdr:row>
      <xdr:rowOff>95250</xdr:rowOff>
    </xdr:from>
    <xdr:ext cx="1428750" cy="923925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MINH ANH
Số điện thoại: 0947757141
Ngày xuất báo giá: 19/04/2023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3320287150.6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3796089988.2</v>
      </c>
    </row>
    <row r="6" spans="1:5">
      <c r="A6" s="2">
        <v>2.1</v>
      </c>
      <c r="B6" s="2" t="s">
        <v>8</v>
      </c>
      <c r="C6" s="34">
        <f>'Vật tư hoàn thiện'!J8</f>
        <v>173955139.2</v>
      </c>
    </row>
    <row r="7" spans="1:5">
      <c r="A7" s="2">
        <v>2.2</v>
      </c>
      <c r="B7" s="2" t="s">
        <v>9</v>
      </c>
      <c r="C7" s="34">
        <f>'Vật tư hoàn thiện'!J10</f>
        <v>449436650</v>
      </c>
    </row>
    <row r="8" spans="1:5">
      <c r="A8" s="2">
        <v>2.3</v>
      </c>
      <c r="B8" s="2" t="s">
        <v>10</v>
      </c>
      <c r="C8" s="34">
        <f>'Vật tư hoàn thiện'!J11</f>
        <v/>
      </c>
    </row>
    <row r="9" spans="1:5">
      <c r="A9" s="2">
        <v>2.4</v>
      </c>
      <c r="B9" s="2" t="s">
        <v>6</v>
      </c>
      <c r="C9" s="34">
        <f>'Vật tư hoàn thiện'!J37</f>
        <v>3172698199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1304288000</v>
      </c>
    </row>
    <row r="13" spans="1:5">
      <c r="A13" s="14">
        <v>3.1</v>
      </c>
      <c r="B13" s="15" t="s">
        <v>13</v>
      </c>
      <c r="C13" s="17">
        <f>ROUND(E13, 4)*D13</f>
        <v>1304288000</v>
      </c>
      <c r="D13" s="14">
        <v>1600000.0</v>
      </c>
      <c r="E13" s="14">
        <v>815.18</v>
      </c>
    </row>
    <row r="14" spans="1:5">
      <c r="A14" s="18" t="s">
        <v>14</v>
      </c>
      <c r="C14" s="19">
        <f>SUM(C4:C5)+C12</f>
        <v>8420665138.8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D11" sqref="D11"/>
    </sheetView>
  </sheetViews>
  <sheetFormatPr defaultRowHeight="14.4" outlineLevelRow="0" outlineLevelCol="0"/>
  <cols>
    <col min="1" max="1" width="25" bestFit="true" customWidth="true" style="2"/>
    <col min="2" max="2" width="30" customWidth="true" style="10"/>
    <col min="3" max="3" width="13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8"/>
      <c r="B1" s="29"/>
      <c r="C1" s="20" t="s">
        <v>15</v>
      </c>
    </row>
    <row r="2" spans="1:8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MINH ANH
Số điện thoại: 0947757141
Ngày xuất báo giá: 19/04/2023</t>
          </r>
        </is>
      </c>
      <c r="B2" s="8"/>
      <c r="C2" s="30"/>
      <c r="D2" s="8"/>
    </row>
    <row r="3" spans="1:8" customHeight="1" ht="60">
      <c r="A3" s="21" t="s">
        <v>16</v>
      </c>
      <c r="B3" s="22" t="s">
        <v>17</v>
      </c>
      <c r="C3" s="23" t="s">
        <v>18</v>
      </c>
      <c r="D3" s="22" t="s">
        <v>19</v>
      </c>
    </row>
    <row r="4" spans="1:8">
      <c r="A4" s="15" t="s">
        <v>20</v>
      </c>
      <c r="B4" s="17">
        <v>1800.0</v>
      </c>
      <c r="C4" s="24">
        <v>65574.6</v>
      </c>
      <c r="D4" s="17">
        <f>ROUND(C4, 4)*B4</f>
        <v>118034280</v>
      </c>
    </row>
    <row r="5" spans="1:8">
      <c r="A5" s="15" t="s">
        <v>21</v>
      </c>
      <c r="B5" s="17">
        <v>350000.0</v>
      </c>
      <c r="C5" s="24">
        <v>89.93</v>
      </c>
      <c r="D5" s="17">
        <f>ROUND(C5, 4)*B5</f>
        <v>31475500</v>
      </c>
    </row>
    <row r="6" spans="1:8">
      <c r="A6" s="15" t="s">
        <v>22</v>
      </c>
      <c r="B6" s="17">
        <v>400000.0</v>
      </c>
      <c r="C6" s="24">
        <v>168.62</v>
      </c>
      <c r="D6" s="17">
        <f>ROUND(C6, 4)*B6</f>
        <v>67448000</v>
      </c>
    </row>
    <row r="7" spans="1:8">
      <c r="A7" s="15" t="s">
        <v>23</v>
      </c>
      <c r="B7" s="17">
        <v>10.0</v>
      </c>
      <c r="C7" s="24">
        <v>34660.86</v>
      </c>
      <c r="D7" s="17">
        <f>ROUND(C7, 4)*B7</f>
        <v>346608.6</v>
      </c>
    </row>
    <row r="8" spans="1:8">
      <c r="A8" s="15" t="s">
        <v>24</v>
      </c>
      <c r="B8" s="17">
        <v>1700.0</v>
      </c>
      <c r="C8" s="25">
        <v>133702.0</v>
      </c>
      <c r="D8" s="17">
        <f>ROUND(C8, 4)*B8</f>
        <v>227293400</v>
      </c>
    </row>
    <row r="9" spans="1:8">
      <c r="A9" s="15" t="s">
        <v>25</v>
      </c>
      <c r="B9" s="17">
        <v>223951.0</v>
      </c>
      <c r="C9" s="25">
        <v>86.0</v>
      </c>
      <c r="D9" s="17">
        <f>ROUND(C9, 4)*B9</f>
        <v>19259786</v>
      </c>
    </row>
    <row r="10" spans="1:8">
      <c r="A10" s="15" t="s">
        <v>26</v>
      </c>
      <c r="B10" s="17">
        <v>19800.0</v>
      </c>
      <c r="C10" s="24">
        <v>144264.12</v>
      </c>
      <c r="D10" s="17">
        <f>ROUND(C10, 4)*B10</f>
        <v>2856429576</v>
      </c>
    </row>
    <row r="11" spans="1:8">
      <c r="A11" s="26" t="s">
        <v>14</v>
      </c>
      <c r="B11" s="17"/>
      <c r="C11" s="25"/>
      <c r="D11" s="27">
        <f>SUM(D4:D10)</f>
        <v>3320287150.6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2:D2"/>
    <mergeCell ref="C1:D1"/>
    <mergeCell ref="A11:C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8"/>
  <sheetViews>
    <sheetView tabSelected="0" workbookViewId="0" showGridLines="true" showRowColHeaders="1">
      <selection activeCell="I38" sqref="I38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8" bestFit="true" customWidth="true" style="2"/>
    <col min="4" max="4" width="118" bestFit="true" customWidth="true" style="2"/>
    <col min="5" max="5" width="12" bestFit="true" customWidth="true" style="2"/>
    <col min="6" max="6" width="15" bestFit="true" customWidth="true" style="2"/>
    <col min="7" max="7" width="13" bestFit="true" customWidth="true" style="10"/>
    <col min="8" max="8" width="13" bestFit="true" customWidth="true" style="2"/>
    <col min="9" max="9" width="16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27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MINH ANH
Số điện thoại: 0947757141
Ngày xuất báo giá: 19/04/2023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28</v>
      </c>
      <c r="C3" s="6" t="s">
        <v>29</v>
      </c>
      <c r="D3" s="6" t="s">
        <v>30</v>
      </c>
      <c r="E3" s="6" t="s">
        <v>31</v>
      </c>
      <c r="F3" s="6" t="s">
        <v>32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33</v>
      </c>
      <c r="B4" s="11"/>
      <c r="C4" s="11"/>
      <c r="D4" s="11"/>
      <c r="E4" s="11"/>
      <c r="F4" s="11"/>
      <c r="G4" s="13">
        <f>'Vật tư hoàn thiện'!J8</f>
        <v>173955139.2</v>
      </c>
      <c r="H4" s="12"/>
      <c r="I4" s="13"/>
    </row>
    <row r="5" spans="1:10" customHeight="1" ht="100">
      <c r="A5" s="14">
        <v>1</v>
      </c>
      <c r="B5" s="14"/>
      <c r="C5" s="15" t="s">
        <v>34</v>
      </c>
      <c r="D5" s="15" t="s">
        <v>35</v>
      </c>
      <c r="E5" s="14" t="s">
        <v>36</v>
      </c>
      <c r="F5" s="14" t="s">
        <v>37</v>
      </c>
      <c r="G5" s="17">
        <v>219120</v>
      </c>
      <c r="H5" s="16">
        <v>236.16</v>
      </c>
      <c r="I5" s="17">
        <f>ROUND(H5, 3)*G5</f>
        <v>51747379.2</v>
      </c>
      <c r="J5" s="14"/>
    </row>
    <row r="6" spans="1:10" customHeight="1" ht="100">
      <c r="A6" s="14">
        <v>2</v>
      </c>
      <c r="B6" s="14"/>
      <c r="C6" s="15" t="s">
        <v>38</v>
      </c>
      <c r="D6" s="15" t="s">
        <v>39</v>
      </c>
      <c r="E6" s="14" t="s">
        <v>40</v>
      </c>
      <c r="F6" s="14" t="s">
        <v>41</v>
      </c>
      <c r="G6" s="17">
        <v>19700</v>
      </c>
      <c r="H6" s="16">
        <v>1404</v>
      </c>
      <c r="I6" s="17">
        <f>ROUND(H6, 3)*G6</f>
        <v>27658800</v>
      </c>
      <c r="J6" s="14"/>
    </row>
    <row r="7" spans="1:10" customHeight="1" ht="100">
      <c r="A7" s="14">
        <v>3</v>
      </c>
      <c r="B7" s="14"/>
      <c r="C7" s="15" t="s">
        <v>42</v>
      </c>
      <c r="D7" s="15" t="s">
        <v>43</v>
      </c>
      <c r="E7" s="14" t="s">
        <v>44</v>
      </c>
      <c r="F7" s="14" t="s">
        <v>37</v>
      </c>
      <c r="G7" s="17">
        <v>132000</v>
      </c>
      <c r="H7" s="16">
        <v>663.0</v>
      </c>
      <c r="I7" s="17">
        <f>ROUND(H7, 3)*G7</f>
        <v>87516000</v>
      </c>
      <c r="J7" s="14"/>
    </row>
    <row r="8" spans="1:10" customHeight="1" ht="100">
      <c r="A8" s="14">
        <v>4</v>
      </c>
      <c r="B8" s="14"/>
      <c r="C8" s="15" t="s">
        <v>45</v>
      </c>
      <c r="D8" s="15" t="s">
        <v>46</v>
      </c>
      <c r="E8" s="14" t="s">
        <v>47</v>
      </c>
      <c r="F8" s="14" t="s">
        <v>37</v>
      </c>
      <c r="G8" s="17">
        <v>132000</v>
      </c>
      <c r="H8" s="16">
        <v>53.28</v>
      </c>
      <c r="I8" s="17">
        <f>ROUND(H8, 3)*G8</f>
        <v>7032960</v>
      </c>
      <c r="J8" s="14">
        <f>SUM(I5:J8)</f>
        <v>173955139.2</v>
      </c>
    </row>
    <row r="9" spans="1:10" customHeight="1" ht="40">
      <c r="A9" s="11" t="s">
        <v>48</v>
      </c>
      <c r="B9" s="11"/>
      <c r="C9" s="11"/>
      <c r="D9" s="11"/>
      <c r="E9" s="11"/>
      <c r="F9" s="11"/>
      <c r="G9" s="13">
        <f>'Vật tư hoàn thiện'!J10</f>
        <v>449436650</v>
      </c>
      <c r="H9" s="12"/>
      <c r="I9" s="13"/>
    </row>
    <row r="10" spans="1:10" customHeight="1" ht="100">
      <c r="A10" s="14">
        <v>5</v>
      </c>
      <c r="B10" s="14"/>
      <c r="C10" s="15" t="s">
        <v>49</v>
      </c>
      <c r="D10" s="15" t="s">
        <v>50</v>
      </c>
      <c r="E10" s="14" t="s">
        <v>51</v>
      </c>
      <c r="F10" s="14" t="s">
        <v>52</v>
      </c>
      <c r="G10" s="17">
        <v>388450</v>
      </c>
      <c r="H10" s="16">
        <v>1157.0</v>
      </c>
      <c r="I10" s="17">
        <f>ROUND(H10, 3)*G10</f>
        <v>449436650</v>
      </c>
      <c r="J10" s="14">
        <f>I10</f>
        <v>449436650</v>
      </c>
    </row>
    <row r="11" spans="1:10" customHeight="1" ht="40">
      <c r="A11" s="11" t="s">
        <v>53</v>
      </c>
      <c r="B11" s="11"/>
      <c r="C11" s="11"/>
      <c r="D11" s="11"/>
      <c r="E11" s="11"/>
      <c r="F11" s="11"/>
      <c r="G11" s="13">
        <f>'Vật tư hoàn thiện'!J11</f>
        <v/>
      </c>
      <c r="H11" s="12"/>
      <c r="I11" s="13"/>
      <c r="J11">
        <f>I11</f>
        <v/>
      </c>
    </row>
    <row r="12" spans="1:10" customHeight="1" ht="40">
      <c r="A12" s="11" t="s">
        <v>54</v>
      </c>
      <c r="B12" s="11"/>
      <c r="C12" s="11"/>
      <c r="D12" s="11"/>
      <c r="E12" s="11"/>
      <c r="F12" s="11"/>
      <c r="G12" s="13">
        <f>'Vật tư hoàn thiện'!J12</f>
        <v/>
      </c>
      <c r="H12" s="12"/>
      <c r="I12" s="13"/>
      <c r="J12">
        <f>I12</f>
        <v/>
      </c>
    </row>
    <row r="13" spans="1:10" customHeight="1" ht="40">
      <c r="A13" s="11" t="s">
        <v>55</v>
      </c>
      <c r="B13" s="11"/>
      <c r="C13" s="11"/>
      <c r="D13" s="11"/>
      <c r="E13" s="11"/>
      <c r="F13" s="11"/>
      <c r="G13" s="13">
        <f>'Vật tư hoàn thiện'!J37</f>
        <v>3172698199</v>
      </c>
      <c r="H13" s="12"/>
      <c r="I13" s="13"/>
    </row>
    <row r="14" spans="1:10" customHeight="1" ht="100">
      <c r="A14" s="14">
        <v>6</v>
      </c>
      <c r="B14" s="14"/>
      <c r="C14" s="15" t="s">
        <v>56</v>
      </c>
      <c r="D14" s="15" t="s">
        <v>57</v>
      </c>
      <c r="E14" s="14"/>
      <c r="F14" s="14" t="s">
        <v>58</v>
      </c>
      <c r="G14" s="17">
        <v>1165900.0</v>
      </c>
      <c r="H14" s="16">
        <v>1.0</v>
      </c>
      <c r="I14" s="17">
        <f>ROUND(H14, 3)*G14</f>
        <v>1165900</v>
      </c>
      <c r="J14" s="14"/>
    </row>
    <row r="15" spans="1:10" customHeight="1" ht="100">
      <c r="A15" s="14">
        <v>7</v>
      </c>
      <c r="B15" s="14"/>
      <c r="C15" s="15" t="s">
        <v>56</v>
      </c>
      <c r="D15" s="15" t="s">
        <v>59</v>
      </c>
      <c r="E15" s="14"/>
      <c r="F15" s="14" t="s">
        <v>37</v>
      </c>
      <c r="G15" s="17">
        <v>2500000.0</v>
      </c>
      <c r="H15" s="16">
        <v>79.02</v>
      </c>
      <c r="I15" s="17">
        <f>ROUND(H15, 3)*G15</f>
        <v>197550000</v>
      </c>
      <c r="J15" s="14"/>
    </row>
    <row r="16" spans="1:10" customHeight="1" ht="100">
      <c r="A16" s="14">
        <v>8</v>
      </c>
      <c r="B16" s="14"/>
      <c r="C16" s="15" t="s">
        <v>56</v>
      </c>
      <c r="D16" s="15" t="s">
        <v>60</v>
      </c>
      <c r="E16" s="14"/>
      <c r="F16" s="14" t="s">
        <v>37</v>
      </c>
      <c r="G16" s="17">
        <v>2500000.0</v>
      </c>
      <c r="H16" s="16">
        <v>168.87</v>
      </c>
      <c r="I16" s="17">
        <f>ROUND(H16, 3)*G16</f>
        <v>422175000</v>
      </c>
      <c r="J16" s="14"/>
    </row>
    <row r="17" spans="1:10" customHeight="1" ht="100">
      <c r="A17" s="14">
        <v>9</v>
      </c>
      <c r="B17" s="14"/>
      <c r="C17" s="15" t="s">
        <v>56</v>
      </c>
      <c r="D17" s="15" t="s">
        <v>61</v>
      </c>
      <c r="E17" s="14"/>
      <c r="F17" s="14" t="s">
        <v>37</v>
      </c>
      <c r="G17" s="17">
        <v>2200000.0</v>
      </c>
      <c r="H17" s="16">
        <v>34.65</v>
      </c>
      <c r="I17" s="17">
        <f>ROUND(H17, 3)*G17</f>
        <v>76230000</v>
      </c>
      <c r="J17" s="14"/>
    </row>
    <row r="18" spans="1:10" customHeight="1" ht="100">
      <c r="A18" s="14">
        <v>10</v>
      </c>
      <c r="B18" s="14"/>
      <c r="C18" s="15" t="s">
        <v>56</v>
      </c>
      <c r="D18" s="15" t="s">
        <v>62</v>
      </c>
      <c r="E18" s="14"/>
      <c r="F18" s="14" t="s">
        <v>37</v>
      </c>
      <c r="G18" s="17">
        <v>2500000.0</v>
      </c>
      <c r="H18" s="16">
        <v>11.88</v>
      </c>
      <c r="I18" s="17">
        <f>ROUND(H18, 3)*G18</f>
        <v>29700000</v>
      </c>
      <c r="J18" s="14"/>
    </row>
    <row r="19" spans="1:10" customHeight="1" ht="100">
      <c r="A19" s="14">
        <v>11</v>
      </c>
      <c r="B19" s="14"/>
      <c r="C19" s="15" t="s">
        <v>56</v>
      </c>
      <c r="D19" s="15" t="s">
        <v>63</v>
      </c>
      <c r="E19" s="14"/>
      <c r="F19" s="14" t="s">
        <v>64</v>
      </c>
      <c r="G19" s="17">
        <v>28400.0</v>
      </c>
      <c r="H19" s="16">
        <v>1000.0</v>
      </c>
      <c r="I19" s="17">
        <f>ROUND(H19, 3)*G19</f>
        <v>28400000</v>
      </c>
      <c r="J19" s="14"/>
    </row>
    <row r="20" spans="1:10" customHeight="1" ht="100">
      <c r="A20" s="14">
        <v>12</v>
      </c>
      <c r="B20" s="14"/>
      <c r="C20" s="15" t="s">
        <v>56</v>
      </c>
      <c r="D20" s="15" t="s">
        <v>65</v>
      </c>
      <c r="E20" s="14"/>
      <c r="F20" s="14" t="s">
        <v>58</v>
      </c>
      <c r="G20" s="17">
        <v>7178000.0</v>
      </c>
      <c r="H20" s="16">
        <v>1.0</v>
      </c>
      <c r="I20" s="17">
        <f>ROUND(H20, 3)*G20</f>
        <v>7178000</v>
      </c>
      <c r="J20" s="14"/>
    </row>
    <row r="21" spans="1:10" customHeight="1" ht="100">
      <c r="A21" s="14">
        <v>13</v>
      </c>
      <c r="B21" s="14"/>
      <c r="C21" s="15" t="s">
        <v>56</v>
      </c>
      <c r="D21" s="15" t="s">
        <v>66</v>
      </c>
      <c r="E21" s="14"/>
      <c r="F21" s="14" t="s">
        <v>64</v>
      </c>
      <c r="G21" s="17">
        <v>52990.0</v>
      </c>
      <c r="H21" s="16">
        <v>1000.0</v>
      </c>
      <c r="I21" s="17">
        <f>ROUND(H21, 3)*G21</f>
        <v>52990000</v>
      </c>
      <c r="J21" s="14"/>
    </row>
    <row r="22" spans="1:10" customHeight="1" ht="100">
      <c r="A22" s="14">
        <v>14</v>
      </c>
      <c r="B22" s="14"/>
      <c r="C22" s="15" t="s">
        <v>56</v>
      </c>
      <c r="D22" s="15" t="s">
        <v>67</v>
      </c>
      <c r="E22" s="14"/>
      <c r="F22" s="14" t="s">
        <v>68</v>
      </c>
      <c r="G22" s="17">
        <v>4312000.0</v>
      </c>
      <c r="H22" s="16">
        <v>1.0</v>
      </c>
      <c r="I22" s="17">
        <f>ROUND(H22, 3)*G22</f>
        <v>4312000</v>
      </c>
      <c r="J22" s="14"/>
    </row>
    <row r="23" spans="1:10" customHeight="1" ht="100">
      <c r="A23" s="14">
        <v>15</v>
      </c>
      <c r="B23" s="14"/>
      <c r="C23" s="15" t="s">
        <v>56</v>
      </c>
      <c r="D23" s="15" t="s">
        <v>69</v>
      </c>
      <c r="E23" s="14"/>
      <c r="F23" s="14" t="s">
        <v>68</v>
      </c>
      <c r="G23" s="17">
        <v>4300000.0</v>
      </c>
      <c r="H23" s="16">
        <v>7.0</v>
      </c>
      <c r="I23" s="17">
        <f>ROUND(H23, 3)*G23</f>
        <v>30100000</v>
      </c>
      <c r="J23" s="14"/>
    </row>
    <row r="24" spans="1:10" customHeight="1" ht="100">
      <c r="A24" s="14">
        <v>16</v>
      </c>
      <c r="B24" s="14"/>
      <c r="C24" s="15" t="s">
        <v>56</v>
      </c>
      <c r="D24" s="15" t="s">
        <v>70</v>
      </c>
      <c r="E24" s="14"/>
      <c r="F24" s="14" t="s">
        <v>58</v>
      </c>
      <c r="G24" s="17">
        <v>17500000.0</v>
      </c>
      <c r="H24" s="16">
        <v>1.0</v>
      </c>
      <c r="I24" s="17">
        <f>ROUND(H24, 3)*G24</f>
        <v>17500000</v>
      </c>
      <c r="J24" s="14"/>
    </row>
    <row r="25" spans="1:10" customHeight="1" ht="100">
      <c r="A25" s="14">
        <v>17</v>
      </c>
      <c r="B25" s="14"/>
      <c r="C25" s="15" t="s">
        <v>56</v>
      </c>
      <c r="D25" s="15" t="s">
        <v>71</v>
      </c>
      <c r="E25" s="14"/>
      <c r="F25" s="14" t="s">
        <v>68</v>
      </c>
      <c r="G25" s="17">
        <v>2650000.0</v>
      </c>
      <c r="H25" s="16">
        <v>8.0</v>
      </c>
      <c r="I25" s="17">
        <f>ROUND(H25, 3)*G25</f>
        <v>21200000</v>
      </c>
      <c r="J25" s="14"/>
    </row>
    <row r="26" spans="1:10" customHeight="1" ht="100">
      <c r="A26" s="14">
        <v>18</v>
      </c>
      <c r="B26" s="14"/>
      <c r="C26" s="15" t="s">
        <v>56</v>
      </c>
      <c r="D26" s="15" t="s">
        <v>72</v>
      </c>
      <c r="E26" s="14"/>
      <c r="F26" s="14" t="s">
        <v>68</v>
      </c>
      <c r="G26" s="17">
        <v>3150000.0</v>
      </c>
      <c r="H26" s="16">
        <v>7.0</v>
      </c>
      <c r="I26" s="17">
        <f>ROUND(H26, 3)*G26</f>
        <v>22050000</v>
      </c>
      <c r="J26" s="14"/>
    </row>
    <row r="27" spans="1:10" customHeight="1" ht="100">
      <c r="A27" s="14">
        <v>19</v>
      </c>
      <c r="B27" s="14"/>
      <c r="C27" s="15" t="s">
        <v>56</v>
      </c>
      <c r="D27" s="15" t="s">
        <v>73</v>
      </c>
      <c r="E27" s="14"/>
      <c r="F27" s="14" t="s">
        <v>68</v>
      </c>
      <c r="G27" s="17">
        <v>693000.0</v>
      </c>
      <c r="H27" s="16">
        <v>8.0</v>
      </c>
      <c r="I27" s="17">
        <f>ROUND(H27, 3)*G27</f>
        <v>5544000</v>
      </c>
      <c r="J27" s="14"/>
    </row>
    <row r="28" spans="1:10" customHeight="1" ht="100">
      <c r="A28" s="14">
        <v>20</v>
      </c>
      <c r="B28" s="14"/>
      <c r="C28" s="15" t="s">
        <v>56</v>
      </c>
      <c r="D28" s="15" t="s">
        <v>74</v>
      </c>
      <c r="E28" s="14"/>
      <c r="F28" s="14" t="s">
        <v>37</v>
      </c>
      <c r="G28" s="17">
        <v>2500000.0</v>
      </c>
      <c r="H28" s="16">
        <v>139.32</v>
      </c>
      <c r="I28" s="17">
        <f>ROUND(H28, 3)*G28</f>
        <v>348300000</v>
      </c>
      <c r="J28" s="14"/>
    </row>
    <row r="29" spans="1:10" customHeight="1" ht="100">
      <c r="A29" s="14">
        <v>21</v>
      </c>
      <c r="B29" s="14"/>
      <c r="C29" s="15" t="s">
        <v>56</v>
      </c>
      <c r="D29" s="15" t="s">
        <v>75</v>
      </c>
      <c r="E29" s="14"/>
      <c r="F29" s="14" t="s">
        <v>37</v>
      </c>
      <c r="G29" s="17">
        <v>2500000.0</v>
      </c>
      <c r="H29" s="16">
        <v>33.12</v>
      </c>
      <c r="I29" s="17">
        <f>ROUND(H29, 3)*G29</f>
        <v>82800000</v>
      </c>
      <c r="J29" s="14"/>
    </row>
    <row r="30" spans="1:10" customHeight="1" ht="100">
      <c r="A30" s="14">
        <v>22</v>
      </c>
      <c r="B30" s="14"/>
      <c r="C30" s="15" t="s">
        <v>56</v>
      </c>
      <c r="D30" s="15" t="s">
        <v>76</v>
      </c>
      <c r="E30" s="14"/>
      <c r="F30" s="14" t="s">
        <v>77</v>
      </c>
      <c r="G30" s="17">
        <v>312550.0</v>
      </c>
      <c r="H30" s="16">
        <v>492.21</v>
      </c>
      <c r="I30" s="17">
        <f>ROUND(H30, 3)*G30</f>
        <v>153840235.5</v>
      </c>
      <c r="J30" s="14"/>
    </row>
    <row r="31" spans="1:10" customHeight="1" ht="100">
      <c r="A31" s="14">
        <v>23</v>
      </c>
      <c r="B31" s="14"/>
      <c r="C31" s="15" t="s">
        <v>56</v>
      </c>
      <c r="D31" s="15" t="s">
        <v>78</v>
      </c>
      <c r="E31" s="14"/>
      <c r="F31" s="14" t="s">
        <v>37</v>
      </c>
      <c r="G31" s="17">
        <v>1600000.0</v>
      </c>
      <c r="H31" s="16">
        <v>257.46</v>
      </c>
      <c r="I31" s="17">
        <f>ROUND(H31, 3)*G31</f>
        <v>411936000</v>
      </c>
      <c r="J31" s="14"/>
    </row>
    <row r="32" spans="1:10" customHeight="1" ht="100">
      <c r="A32" s="14">
        <v>24</v>
      </c>
      <c r="B32" s="14"/>
      <c r="C32" s="15" t="s">
        <v>56</v>
      </c>
      <c r="D32" s="15" t="s">
        <v>79</v>
      </c>
      <c r="E32" s="14"/>
      <c r="F32" s="14" t="s">
        <v>37</v>
      </c>
      <c r="G32" s="17">
        <v>674000.0</v>
      </c>
      <c r="H32" s="16">
        <v>549.99</v>
      </c>
      <c r="I32" s="17">
        <f>ROUND(H32, 3)*G32</f>
        <v>370693260</v>
      </c>
      <c r="J32" s="14"/>
    </row>
    <row r="33" spans="1:10" customHeight="1" ht="100">
      <c r="A33" s="14">
        <v>25</v>
      </c>
      <c r="B33" s="14"/>
      <c r="C33" s="15" t="s">
        <v>56</v>
      </c>
      <c r="D33" s="15" t="s">
        <v>80</v>
      </c>
      <c r="E33" s="14"/>
      <c r="F33" s="14" t="s">
        <v>37</v>
      </c>
      <c r="G33" s="17">
        <v>115000.0</v>
      </c>
      <c r="H33" s="16">
        <v>222.33</v>
      </c>
      <c r="I33" s="17">
        <f>ROUND(H33, 3)*G33</f>
        <v>25567950</v>
      </c>
      <c r="J33" s="14"/>
    </row>
    <row r="34" spans="1:10" customHeight="1" ht="100">
      <c r="A34" s="14">
        <v>26</v>
      </c>
      <c r="B34" s="14"/>
      <c r="C34" s="15" t="s">
        <v>56</v>
      </c>
      <c r="D34" s="15" t="s">
        <v>81</v>
      </c>
      <c r="E34" s="14"/>
      <c r="F34" s="14" t="s">
        <v>37</v>
      </c>
      <c r="G34" s="17">
        <v>271000.0</v>
      </c>
      <c r="H34" s="16">
        <v>486.72</v>
      </c>
      <c r="I34" s="17">
        <f>ROUND(H34, 3)*G34</f>
        <v>131901120</v>
      </c>
      <c r="J34" s="14"/>
    </row>
    <row r="35" spans="1:10" customHeight="1" ht="100">
      <c r="A35" s="14">
        <v>27</v>
      </c>
      <c r="B35" s="14"/>
      <c r="C35" s="15" t="s">
        <v>56</v>
      </c>
      <c r="D35" s="15" t="s">
        <v>82</v>
      </c>
      <c r="E35" s="14"/>
      <c r="F35" s="14" t="s">
        <v>37</v>
      </c>
      <c r="G35" s="17">
        <v>271000.0</v>
      </c>
      <c r="H35" s="16">
        <v>131.1</v>
      </c>
      <c r="I35" s="17">
        <f>ROUND(H35, 3)*G35</f>
        <v>35528100</v>
      </c>
      <c r="J35" s="14"/>
    </row>
    <row r="36" spans="1:10" customHeight="1" ht="100">
      <c r="A36" s="14">
        <v>28</v>
      </c>
      <c r="B36" s="14"/>
      <c r="C36" s="15" t="s">
        <v>56</v>
      </c>
      <c r="D36" s="15" t="s">
        <v>83</v>
      </c>
      <c r="E36" s="14"/>
      <c r="F36" s="14" t="s">
        <v>37</v>
      </c>
      <c r="G36" s="17">
        <v>416000.0</v>
      </c>
      <c r="H36" s="16">
        <v>1060.86</v>
      </c>
      <c r="I36" s="17">
        <f>ROUND(H36, 3)*G36</f>
        <v>441317760</v>
      </c>
      <c r="J36" s="14"/>
    </row>
    <row r="37" spans="1:10" customHeight="1" ht="100">
      <c r="A37" s="14">
        <v>29</v>
      </c>
      <c r="B37" s="14"/>
      <c r="C37" s="15" t="s">
        <v>56</v>
      </c>
      <c r="D37" s="15" t="s">
        <v>84</v>
      </c>
      <c r="E37" s="14"/>
      <c r="F37" s="14" t="s">
        <v>77</v>
      </c>
      <c r="G37" s="17">
        <v>312550.0</v>
      </c>
      <c r="H37" s="16">
        <v>814.97</v>
      </c>
      <c r="I37" s="17">
        <f>ROUND(H37, 3)*G37</f>
        <v>254718873.5</v>
      </c>
      <c r="J37" s="14">
        <f>SUM(I14:J37)</f>
        <v>3172698199</v>
      </c>
    </row>
    <row r="38" spans="1:10">
      <c r="A38" s="18" t="s">
        <v>14</v>
      </c>
      <c r="I38" s="19">
        <f>SUM(I5:I37)</f>
        <v>3796089988.2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A2:I2"/>
    <mergeCell ref="D1:I1"/>
    <mergeCell ref="A4:F4"/>
    <mergeCell ref="G4:I4"/>
    <mergeCell ref="A9:F9"/>
    <mergeCell ref="G9:I9"/>
    <mergeCell ref="A11:F11"/>
    <mergeCell ref="G11:I11"/>
    <mergeCell ref="A12:F12"/>
    <mergeCell ref="G12:I12"/>
    <mergeCell ref="A13:F13"/>
    <mergeCell ref="G13:I13"/>
    <mergeCell ref="A38:H3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2023-04-19T10:07:50+07:00</dcterms:created>
  <dcterms:modified xsi:type="dcterms:W3CDTF">2023-04-19T10:07:50+07:00</dcterms:modified>
  <dc:title>Untitled Spreadsheet</dc:title>
  <dc:description/>
  <dc:subject/>
  <cp:keywords/>
  <cp:category/>
</cp:coreProperties>
</file>