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<sst xmlns="http://schemas.openxmlformats.org/spreadsheetml/2006/main" uniqueCount="52">
  <si>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</si>
  <si>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</si>
  <si>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</si>
  <si>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</si>
  <si>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</si>
  <si>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</si>
  <si>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</si>
  <si>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</si>
  <si>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</si>
  <si>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</si>
  <si>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</si>
  <si>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</si>
  <si>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</si>
  <si>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</si>
  <si>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</si>
  <si>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</si>
  <si>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</si>
  <si>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</si>
  <si>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</si>
  <si>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</si>
  <si>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</si>
  <si>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</si>
  <si>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</si>
  <si>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</si>
  <si>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</si>
  <si>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nâu đậm vân cát CBP806 VIG: 800mmx800mm</t>
  </si>
  <si>
    <t>m²</t>
  </si>
  <si>
    <t>Hoàn Mỹ</t>
  </si>
  <si>
    <t>Gạch granite vân gỗ xám 33021HM: 800mmx800mm</t>
  </si>
  <si>
    <t>Gạch granite màu xám vân đá CBP807 VIG: 800mmx800mm</t>
  </si>
  <si>
    <t>Hoàng Hà</t>
  </si>
  <si>
    <t>Gạch men viên điểm Hoàng Hà 3604D 300mmx600mm</t>
  </si>
  <si>
    <t>Gạch granite màu trắng vân khói ECOP61211 VIG: 600mmx1200mm</t>
  </si>
  <si>
    <t>DIC</t>
  </si>
  <si>
    <t>Gạch men màu trắng xám nhạt vân đá sỏi TS30.3215L1 DIC: 300mmx300mm</t>
  </si>
  <si>
    <t>Gạch granite màu xám nhạt vân đá ECOP61207 VIG: 600mmx1200mm</t>
  </si>
  <si>
    <t>Nippon</t>
  </si>
  <si>
    <t>Ngói màu xanh đen da nhám hoa văn trơn sóng nhỏ Nippon GS16</t>
  </si>
  <si>
    <t>viên</t>
  </si>
  <si>
    <t>II. Sơn</t>
  </si>
  <si>
    <t>DULUX</t>
  </si>
  <si>
    <t>Sơn nước ngoại thất cao cấp WEATHERSHIELD Bề mặt bóng - BJ9 Màu Pha Dulux(#ffffff)</t>
  </si>
  <si>
    <t>Lon</t>
  </si>
  <si>
    <t>III. Danh sách thiết bị vệ sinh</t>
  </si>
  <si>
    <t>KITTO</t>
  </si>
  <si>
    <t>Chậu lavabo sứ treo tường màu trắng KT 5920 KIT</t>
  </si>
  <si>
    <t>cái</t>
  </si>
  <si>
    <t>Bàn cầu điện tử màu trắng V91 VIG</t>
  </si>
  <si>
    <t>bộ</t>
  </si>
  <si>
    <t>Sen cây nóng lạnh màu crom VG515.1 VIG</t>
  </si>
  <si>
    <t>IV. Danh sách tôn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</si>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</sst>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#,##0.000"/>
    <numFmt numFmtId="165" formatCode="0.00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5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5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5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bfa722d50b0e87304fef23875a012d7.jpg"/><Relationship Id="rId3" Type="http://schemas.openxmlformats.org/officeDocument/2006/relationships/image" Target="../media/c08c00fbff9bb5f9e27646754f3e036a.jp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240f1d4c24d409ddfe6fd17808040ba2.jpg"/><Relationship Id="rId7" Type="http://schemas.openxmlformats.org/officeDocument/2006/relationships/image" Target="../media/9ba500d8e485a63b9f04113b6acd591c.jpg"/><Relationship Id="rId8" Type="http://schemas.openxmlformats.org/officeDocument/2006/relationships/image" Target="../media/be3a192a8e38dba8c7c4414fa9eedede.jpg"/><Relationship Id="rId9" Type="http://schemas.openxmlformats.org/officeDocument/2006/relationships/image" Target="../media/dd64767a92bc31a597a7e1d24f29faab.jpg"/><Relationship Id="rId10" Type="http://schemas.openxmlformats.org/officeDocument/2006/relationships/image" Target="../media/ca710f328fa99140e53d226a98e3c31f.png"/><Relationship Id="rId11" Type="http://schemas.openxmlformats.org/officeDocument/2006/relationships/image" Target="../media/e174f9f5fe4993152c9ccdf532c0a511.jpg"/><Relationship Id="rId12" Type="http://schemas.openxmlformats.org/officeDocument/2006/relationships/image" Target="../media/bb7aa9878dbadf0ef96867c74f33c81a.png"/><Relationship Id="rId13" Type="http://schemas.openxmlformats.org/officeDocument/2006/relationships/image" Target="../media/d9fc2f18fdd3bc6bde442c683d7b128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6202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048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9057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</cols>
  <sheetData>
    <row r="1" spans="1:3" customHeight="1" ht="60">
      <c r="A1" s="3"/>
      <c r="B1" s="3"/>
      <c r="C1" s="35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24">
        <v>1</v>
      </c>
      <c r="B3" s="32" t="s">
        <v>4</v>
      </c>
      <c r="C3" s="33">
        <f>LOOKUP(2,1/(NOT(ISBLANK('Báo giá phần thô'!D:D))),'Báo giá phần thô'!D:D)</f>
        <v>0</v>
      </c>
    </row>
    <row r="4" spans="1:3" customHeight="1" ht="30">
      <c r="A4" s="24">
        <v>2</v>
      </c>
      <c r="B4" s="32" t="s">
        <v>5</v>
      </c>
      <c r="C4" s="33">
        <f>LOOKUP(2,1/(NOT(ISBLANK('Vật tư hoàn thiện'!H:H))),'Vật tư hoàn thiện'!H:H)</f>
        <v>52423000</v>
      </c>
    </row>
    <row r="5" spans="1:3">
      <c r="A5" s="2">
        <v>2.1</v>
      </c>
      <c r="B5" s="2" t="s">
        <v>7</v>
      </c>
      <c r="C5" s="34">
        <f>'Vật tư hoàn thiện'!I12</f>
        <v>0</v>
      </c>
    </row>
    <row r="6" spans="1:3">
      <c r="A6" s="2">
        <v>2.2</v>
      </c>
      <c r="B6" s="2" t="s">
        <v>8</v>
      </c>
      <c r="C6" s="34">
        <f>'Vật tư hoàn thiện'!I14</f>
        <v>1020000</v>
      </c>
    </row>
    <row r="7" spans="1:3">
      <c r="A7" s="2">
        <v>2.3</v>
      </c>
      <c r="B7" s="2" t="s">
        <v>9</v>
      </c>
      <c r="C7" s="34">
        <f>'Vật tư hoàn thiện'!I18</f>
        <v>51403000</v>
      </c>
    </row>
    <row r="8" spans="1:3">
      <c r="A8" s="2">
        <v>2.4</v>
      </c>
      <c r="B8" s="2" t="s">
        <v>5</v>
      </c>
      <c r="C8" s="34">
        <f>'Vật tư hoàn thiện'!I20</f>
        <v/>
      </c>
    </row>
    <row r="9" spans="1:3">
      <c r="A9" s="2">
        <v>2.5</v>
      </c>
      <c r="B9" s="2" t="s">
        <v>10</v>
      </c>
      <c r="C9" s="34"/>
    </row>
    <row r="10" spans="1:3">
      <c r="A10" s="2">
        <v>2.6</v>
      </c>
      <c r="B10" s="2" t="s">
        <v>11</v>
      </c>
      <c r="C10" s="34"/>
    </row>
    <row r="11" spans="1:3">
      <c r="A11" s="24">
        <v>3</v>
      </c>
      <c r="B11" s="32" t="s">
        <v>6</v>
      </c>
      <c r="C11" s="33">
        <v>0</v>
      </c>
    </row>
    <row r="12" spans="1:3">
      <c r="A12" s="15"/>
      <c r="B12" s="17"/>
      <c r="C12" s="30"/>
    </row>
    <row r="13" spans="1:3">
      <c r="A13" s="20" t="s">
        <v>12</v>
      </c>
      <c r="C13" s="21">
        <f>SUM(C3:C4)+C11</f>
        <v>52423000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3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3"/>
      <c r="B1" s="26"/>
      <c r="C1" s="22" t="s">
        <v>13</v>
      </c>
    </row>
    <row r="2" spans="1:8" customHeight="1" ht="60">
      <c r="A2" s="24" t="s">
        <v>14</v>
      </c>
      <c r="B2" s="27" t="s">
        <v>15</v>
      </c>
      <c r="C2" s="28" t="s">
        <v>16</v>
      </c>
      <c r="D2" s="27" t="s">
        <v>17</v>
      </c>
    </row>
    <row r="3" spans="1:8">
      <c r="A3" s="25" t="s">
        <v>12</v>
      </c>
      <c r="B3" s="18"/>
      <c r="C3" s="29"/>
      <c r="D3" s="30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06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11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9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10" t="s">
        <v>16</v>
      </c>
      <c r="H3" s="7" t="s">
        <v>17</v>
      </c>
    </row>
    <row r="4" spans="1:9" customHeight="1" ht="40">
      <c r="A4" s="12" t="s">
        <v>23</v>
      </c>
      <c r="B4" s="12"/>
      <c r="C4" s="12"/>
      <c r="D4" s="12"/>
      <c r="E4" s="12"/>
      <c r="F4" s="13">
        <f>'Vật tư hoàn thiện'!I12</f>
        <v>0</v>
      </c>
      <c r="G4" s="14"/>
      <c r="H4" s="13"/>
    </row>
    <row r="5" spans="1:9" customHeight="1" ht="100">
      <c r="A5" s="15">
        <v>1</v>
      </c>
      <c r="B5" s="15"/>
      <c r="C5" s="17" t="s">
        <v>24</v>
      </c>
      <c r="D5" s="17" t="s">
        <v>25</v>
      </c>
      <c r="E5" s="15" t="s">
        <v>26</v>
      </c>
      <c r="F5" s="18">
        <v>484000</v>
      </c>
      <c r="G5" s="19">
        <v>0</v>
      </c>
      <c r="H5" s="18">
        <f>ROUND(G5, 3)*F5</f>
        <v>0</v>
      </c>
      <c r="I5" s="16"/>
    </row>
    <row r="6" spans="1:9" customHeight="1" ht="100">
      <c r="A6" s="15">
        <v>2</v>
      </c>
      <c r="B6" s="15"/>
      <c r="C6" s="17" t="s">
        <v>27</v>
      </c>
      <c r="D6" s="17" t="s">
        <v>28</v>
      </c>
      <c r="E6" s="15" t="s">
        <v>26</v>
      </c>
      <c r="F6" s="18">
        <v>260000</v>
      </c>
      <c r="G6" s="19">
        <v>0</v>
      </c>
      <c r="H6" s="18">
        <f>ROUND(G6, 3)*F6</f>
        <v>0</v>
      </c>
      <c r="I6" s="16"/>
    </row>
    <row r="7" spans="1:9" customHeight="1" ht="100">
      <c r="A7" s="15">
        <v>3</v>
      </c>
      <c r="B7" s="15"/>
      <c r="C7" s="17" t="s">
        <v>24</v>
      </c>
      <c r="D7" s="17" t="s">
        <v>29</v>
      </c>
      <c r="E7" s="15" t="s">
        <v>26</v>
      </c>
      <c r="F7" s="18">
        <v>439000</v>
      </c>
      <c r="G7" s="19">
        <v>0</v>
      </c>
      <c r="H7" s="18">
        <f>ROUND(G7, 3)*F7</f>
        <v>0</v>
      </c>
      <c r="I7" s="16"/>
    </row>
    <row r="8" spans="1:9" customHeight="1" ht="100">
      <c r="A8" s="15">
        <v>4</v>
      </c>
      <c r="B8" s="15"/>
      <c r="C8" s="17" t="s">
        <v>30</v>
      </c>
      <c r="D8" s="17" t="s">
        <v>31</v>
      </c>
      <c r="E8" s="15" t="s">
        <v>26</v>
      </c>
      <c r="F8" s="18">
        <v>32600</v>
      </c>
      <c r="G8" s="19">
        <v>0</v>
      </c>
      <c r="H8" s="18">
        <f>ROUND(G8, 3)*F8</f>
        <v>0</v>
      </c>
      <c r="I8" s="16"/>
    </row>
    <row r="9" spans="1:9" customHeight="1" ht="100">
      <c r="A9" s="15">
        <v>5</v>
      </c>
      <c r="B9" s="15"/>
      <c r="C9" s="17" t="s">
        <v>24</v>
      </c>
      <c r="D9" s="17" t="s">
        <v>32</v>
      </c>
      <c r="E9" s="15" t="s">
        <v>26</v>
      </c>
      <c r="F9" s="18">
        <v>522000</v>
      </c>
      <c r="G9" s="19">
        <v>0</v>
      </c>
      <c r="H9" s="18">
        <f>ROUND(G9, 3)*F9</f>
        <v>0</v>
      </c>
      <c r="I9" s="16"/>
    </row>
    <row r="10" spans="1:9" customHeight="1" ht="100">
      <c r="A10" s="15">
        <v>6</v>
      </c>
      <c r="B10" s="15"/>
      <c r="C10" s="17" t="s">
        <v>33</v>
      </c>
      <c r="D10" s="17" t="s">
        <v>34</v>
      </c>
      <c r="E10" s="15" t="s">
        <v>26</v>
      </c>
      <c r="F10" s="18">
        <v>160000</v>
      </c>
      <c r="G10" s="19">
        <v>0</v>
      </c>
      <c r="H10" s="18">
        <f>ROUND(G10, 3)*F10</f>
        <v>0</v>
      </c>
      <c r="I10" s="16"/>
    </row>
    <row r="11" spans="1:9" customHeight="1" ht="100">
      <c r="A11" s="15">
        <v>7</v>
      </c>
      <c r="B11" s="15"/>
      <c r="C11" s="17" t="s">
        <v>24</v>
      </c>
      <c r="D11" s="17" t="s">
        <v>35</v>
      </c>
      <c r="E11" s="15" t="s">
        <v>26</v>
      </c>
      <c r="F11" s="18">
        <v>522000</v>
      </c>
      <c r="G11" s="19">
        <v>0</v>
      </c>
      <c r="H11" s="18">
        <f>ROUND(G11, 3)*F11</f>
        <v>0</v>
      </c>
      <c r="I11" s="16"/>
    </row>
    <row r="12" spans="1:9" customHeight="1" ht="100">
      <c r="A12" s="15">
        <v>8</v>
      </c>
      <c r="B12" s="15"/>
      <c r="C12" s="17" t="s">
        <v>36</v>
      </c>
      <c r="D12" s="17" t="s">
        <v>37</v>
      </c>
      <c r="E12" s="15" t="s">
        <v>38</v>
      </c>
      <c r="F12" s="18">
        <v>17300</v>
      </c>
      <c r="G12" s="19">
        <v>0</v>
      </c>
      <c r="H12" s="18">
        <f>ROUND(G12, 3)*F12</f>
        <v>0</v>
      </c>
      <c r="I12" s="16">
        <f>SUM(H5:H12)</f>
        <v>0</v>
      </c>
    </row>
    <row r="13" spans="1:9" customHeight="1" ht="40">
      <c r="A13" s="12" t="s">
        <v>39</v>
      </c>
      <c r="B13" s="12"/>
      <c r="C13" s="12"/>
      <c r="D13" s="12"/>
      <c r="E13" s="12"/>
      <c r="F13" s="13">
        <f>'Vật tư hoàn thiện'!I14</f>
        <v>1020000</v>
      </c>
      <c r="G13" s="14"/>
      <c r="H13" s="13"/>
    </row>
    <row r="14" spans="1:9" customHeight="1" ht="100">
      <c r="A14" s="15">
        <v>9</v>
      </c>
      <c r="B14" s="15"/>
      <c r="C14" s="17" t="s">
        <v>40</v>
      </c>
      <c r="D14" s="17" t="s">
        <v>41</v>
      </c>
      <c r="E14" s="15" t="s">
        <v>42</v>
      </c>
      <c r="F14" s="18">
        <v>1020000</v>
      </c>
      <c r="G14" s="19">
        <v>1</v>
      </c>
      <c r="H14" s="18">
        <f>ROUND(G14, 3)*F14</f>
        <v>1020000</v>
      </c>
      <c r="I14" s="16">
        <f>H14</f>
        <v>1020000</v>
      </c>
    </row>
    <row r="15" spans="1:9" customHeight="1" ht="40">
      <c r="A15" s="12" t="s">
        <v>43</v>
      </c>
      <c r="B15" s="12"/>
      <c r="C15" s="12"/>
      <c r="D15" s="12"/>
      <c r="E15" s="12"/>
      <c r="F15" s="13">
        <f>'Vật tư hoàn thiện'!I18</f>
        <v>51403000</v>
      </c>
      <c r="G15" s="14"/>
      <c r="H15" s="13"/>
    </row>
    <row r="16" spans="1:9" customHeight="1" ht="100">
      <c r="A16" s="15">
        <v>10</v>
      </c>
      <c r="B16" s="15"/>
      <c r="C16" s="17" t="s">
        <v>44</v>
      </c>
      <c r="D16" s="17" t="s">
        <v>45</v>
      </c>
      <c r="E16" s="15" t="s">
        <v>46</v>
      </c>
      <c r="F16" s="18">
        <v>760000</v>
      </c>
      <c r="G16" s="19">
        <v>1</v>
      </c>
      <c r="H16" s="18">
        <f>ROUND(G16, 3)*F16</f>
        <v>760000</v>
      </c>
      <c r="I16" s="16"/>
    </row>
    <row r="17" spans="1:9" customHeight="1" ht="100">
      <c r="A17" s="15">
        <v>11</v>
      </c>
      <c r="B17" s="15"/>
      <c r="C17" s="17" t="s">
        <v>24</v>
      </c>
      <c r="D17" s="17" t="s">
        <v>47</v>
      </c>
      <c r="E17" s="15" t="s">
        <v>48</v>
      </c>
      <c r="F17" s="18">
        <v>45720000</v>
      </c>
      <c r="G17" s="19">
        <v>1</v>
      </c>
      <c r="H17" s="18">
        <f>ROUND(G17, 3)*F17</f>
        <v>45720000</v>
      </c>
      <c r="I17" s="16"/>
    </row>
    <row r="18" spans="1:9" customHeight="1" ht="100">
      <c r="A18" s="15">
        <v>12</v>
      </c>
      <c r="B18" s="15"/>
      <c r="C18" s="17" t="s">
        <v>24</v>
      </c>
      <c r="D18" s="17" t="s">
        <v>49</v>
      </c>
      <c r="E18" s="15" t="s">
        <v>48</v>
      </c>
      <c r="F18" s="18">
        <v>4923000</v>
      </c>
      <c r="G18" s="19">
        <v>1</v>
      </c>
      <c r="H18" s="18">
        <f>ROUND(G18, 3)*F18</f>
        <v>4923000</v>
      </c>
      <c r="I18" s="16">
        <f>SUM(H16:H18)</f>
        <v>51403000</v>
      </c>
    </row>
    <row r="19" spans="1:9" customHeight="1" ht="40">
      <c r="A19" s="12" t="s">
        <v>50</v>
      </c>
      <c r="B19" s="12"/>
      <c r="C19" s="12"/>
      <c r="D19" s="12"/>
      <c r="E19" s="12"/>
      <c r="F19" s="13">
        <f>'Vật tư hoàn thiện'!I19</f>
        <v/>
      </c>
      <c r="G19" s="14"/>
      <c r="H19" s="13"/>
      <c r="I19">
        <f>H19</f>
        <v/>
      </c>
    </row>
    <row r="20" spans="1:9" customHeight="1" ht="40">
      <c r="A20" s="12" t="s">
        <v>51</v>
      </c>
      <c r="B20" s="12"/>
      <c r="C20" s="12"/>
      <c r="D20" s="12"/>
      <c r="E20" s="12"/>
      <c r="F20" s="13">
        <f>'Vật tư hoàn thiện'!I20</f>
        <v/>
      </c>
      <c r="G20" s="14"/>
      <c r="H20" s="13"/>
      <c r="I20">
        <f>H20</f>
        <v/>
      </c>
    </row>
    <row r="21" spans="1:9">
      <c r="A21" s="20" t="s">
        <v>12</v>
      </c>
      <c r="H21" s="21">
        <f>SUM(H5:H20)</f>
        <v>52423000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3:E13"/>
    <mergeCell ref="F13:H13"/>
    <mergeCell ref="A15:E15"/>
    <mergeCell ref="F15:H15"/>
    <mergeCell ref="A19:E19"/>
    <mergeCell ref="F19:H19"/>
    <mergeCell ref="A20:E20"/>
    <mergeCell ref="F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2022-10-25T09:28:56+07:00</dcterms:created>
  <dcterms:modified xsi:type="dcterms:W3CDTF">2022-10-25T09:28:56+07:00</dcterms:modified>
  <dc:title>Untitled Spreadsheet</dc:title>
  <dc:description/>
  <dc:subject/>
  <cp:keywords/>
  <cp:category/>
</cp:coreProperties>
</file>