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<sst xmlns="http://schemas.openxmlformats.org/spreadsheetml/2006/main" uniqueCount="87">
  <si>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</si>
  <si>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19/04/2023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</si>
  <si>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</si>
  <si>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</si>
  <si>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</si>
  <si>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</si>
  <si>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</si>
  <si>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</si>
  <si>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</si>
  <si>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</si>
  <si>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</si>
  <si>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</si>
  <si>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</si>
  <si>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</si>
  <si>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</si>
  <si>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</si>
  <si>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</si>
  <si>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</si>
  <si>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</si>
  <si>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</si>
  <si>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</si>
  <si>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</si>
  <si>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</si>
  <si>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</si>
  <si>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</si>
  <si>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</si>
  <si>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</si>
  <si>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</si>
  <si>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</si>
  <si>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</si>
  <si>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</si>
  <si>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</si>
  <si>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</si>
  <si>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</si>
  <si>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</si>
  <si>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điểm Phương Nam 3607D 300mmx600mm</t>
  </si>
  <si>
    <t>G01000006</t>
  </si>
  <si>
    <t>viên</t>
  </si>
  <si>
    <t>Vicenza</t>
  </si>
  <si>
    <t>Gạch bán sứ Vicenza CM8720 800mmx800mm</t>
  </si>
  <si>
    <t>G02000023</t>
  </si>
  <si>
    <t>m²</t>
  </si>
  <si>
    <t>VID</t>
  </si>
  <si>
    <t>Gạch granite VID VHSD660007 600mmx600mm</t>
  </si>
  <si>
    <t>G03000017</t>
  </si>
  <si>
    <t>Nice</t>
  </si>
  <si>
    <t>Gạch granite Nice NHS66.6012 600mmx600mm</t>
  </si>
  <si>
    <t>G03000022</t>
  </si>
  <si>
    <t>Gạch granite Nice NHS88.6005 800mmx800mm</t>
  </si>
  <si>
    <t>G03000015</t>
  </si>
  <si>
    <t>Gạch granite Nice NHS88.6009 800mmx800mm</t>
  </si>
  <si>
    <t>G03000012</t>
  </si>
  <si>
    <t>Hoàng Hà</t>
  </si>
  <si>
    <t>Gạch men Hoàng Hà AN386 300mmx300mm</t>
  </si>
  <si>
    <t>G01000138</t>
  </si>
  <si>
    <t>II. Sơn</t>
  </si>
  <si>
    <t>KCC</t>
  </si>
  <si>
    <t>Sơn nước nội thất kinh tế KOREINTEX KCC (Mã màu: #ffffff - Dung tích: 18L)</t>
  </si>
  <si>
    <t>K03000121</t>
  </si>
  <si>
    <t>Thùng</t>
  </si>
  <si>
    <t>III. Danh sách thiết bị vệ sinh</t>
  </si>
  <si>
    <t>INAX</t>
  </si>
  <si>
    <t>Sen tắm cây nóng lạnh Inax BFV-1405S</t>
  </si>
  <si>
    <t>E10000075</t>
  </si>
  <si>
    <t>bộ</t>
  </si>
  <si>
    <t>Bồn cầu hai khối nắp rơi êm Inax AC-504VAN/BW1</t>
  </si>
  <si>
    <t>E02000078</t>
  </si>
  <si>
    <t>cái</t>
  </si>
  <si>
    <t>Lavabo đặt bàn Inax AL-299V/BW1</t>
  </si>
  <si>
    <t>E04000084</t>
  </si>
  <si>
    <t>IV. Danh sách tôn</t>
  </si>
  <si>
    <t>Hoa Sen</t>
  </si>
  <si>
    <t>Tôn Hoa Sen Gold màu xanh MGL02 0.5mm</t>
  </si>
  <si>
    <t>3070000025SV</t>
  </si>
  <si>
    <t>₫/m</t>
  </si>
  <si>
    <t>V. Vật tư hoàn thiện</t>
  </si>
  <si>
    <t>Không có</t>
  </si>
  <si>
    <t>Cửa sổ nhiều cánh</t>
  </si>
  <si>
    <t>Cửa đi 4 cánh</t>
  </si>
  <si>
    <t>Gương soi</t>
  </si>
  <si>
    <t>Bộ</t>
  </si>
  <si>
    <t>Chậu rửa chén</t>
  </si>
  <si>
    <t>Dây điện</t>
  </si>
  <si>
    <t>m</t>
  </si>
  <si>
    <t>Bồn nước</t>
  </si>
  <si>
    <t>Cái</t>
  </si>
  <si>
    <t>Ống nhựa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</si>
</sst>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general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1" numFmtId="3" fillId="0" borderId="1" applyFont="1" applyNumberFormat="1" applyFill="0" applyBorder="1" applyAlignment="1">
      <alignment horizontal="general"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164" fillId="0" borderId="1" applyFont="1" applyNumberFormat="1" applyFill="0" applyBorder="1" applyAlignment="1">
      <alignment horizontal="general" vertical="center" textRotation="0" wrapText="tru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fdc3d68ca570bd1954e2e307712b9f9.jpg"/><Relationship Id="rId3" Type="http://schemas.openxmlformats.org/officeDocument/2006/relationships/image" Target="../media/285afa34a40fbee116d8690e17eca95b.jpg"/><Relationship Id="rId4" Type="http://schemas.openxmlformats.org/officeDocument/2006/relationships/image" Target="../media/fd4f7221428d4a99a19cda0962ee3479.jpg"/><Relationship Id="rId5" Type="http://schemas.openxmlformats.org/officeDocument/2006/relationships/image" Target="../media/45c94e2e15d901835d71ba9715063797.jpg"/><Relationship Id="rId6" Type="http://schemas.openxmlformats.org/officeDocument/2006/relationships/image" Target="../media/e35f5dc09c1bc1409ce00dc974ff1ca9.png"/><Relationship Id="rId7" Type="http://schemas.openxmlformats.org/officeDocument/2006/relationships/image" Target="../media/c0dd9d960907e087a18c108fb78c479e.png"/><Relationship Id="rId8" Type="http://schemas.openxmlformats.org/officeDocument/2006/relationships/image" Target="../media/59d1aae3574d8a5c6d4da9f968b98968.jpg"/><Relationship Id="rId9" Type="http://schemas.openxmlformats.org/officeDocument/2006/relationships/image" Target="../media/0d1a1ee952ed195ba21733c151f37fc8.jpg"/><Relationship Id="rId10" Type="http://schemas.openxmlformats.org/officeDocument/2006/relationships/image" Target="../media/78f7ccb5792a7adb44af717c2bde3db6.png"/><Relationship Id="rId11" Type="http://schemas.openxmlformats.org/officeDocument/2006/relationships/image" Target="../media/6c766128042141684fc44155a5d36124.jpg"/><Relationship Id="rId12" Type="http://schemas.openxmlformats.org/officeDocument/2006/relationships/image" Target="../media/f07451d5d8ca570fc33b7f78d7e2f681.png"/><Relationship Id="rId13" Type="http://schemas.openxmlformats.org/officeDocument/2006/relationships/image" Target="../media/0539efb9c06c36ba8e79973478f6b2bf.jp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19/04/2023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738094356.471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269378690.76</v>
      </c>
    </row>
    <row r="6" spans="1:5">
      <c r="A6" s="2">
        <v>2.1</v>
      </c>
      <c r="B6" s="2" t="s">
        <v>8</v>
      </c>
      <c r="C6" s="34">
        <f>'Vật tư hoàn thiện'!J11</f>
        <v>26599390.76</v>
      </c>
    </row>
    <row r="7" spans="1:5">
      <c r="A7" s="2">
        <v>2.2</v>
      </c>
      <c r="B7" s="2" t="s">
        <v>9</v>
      </c>
      <c r="C7" s="34">
        <f>'Vật tư hoàn thiện'!J13</f>
        <v>22191000</v>
      </c>
    </row>
    <row r="8" spans="1:5">
      <c r="A8" s="2">
        <v>2.3</v>
      </c>
      <c r="B8" s="2" t="s">
        <v>10</v>
      </c>
      <c r="C8" s="34">
        <f>'Vật tư hoàn thiện'!J17</f>
        <v>12804800</v>
      </c>
    </row>
    <row r="9" spans="1:5">
      <c r="A9" s="2">
        <v>2.4</v>
      </c>
      <c r="B9" s="2" t="s">
        <v>6</v>
      </c>
      <c r="C9" s="34">
        <f>'Vật tư hoàn thiện'!J27</f>
        <v>207608500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1051648000</v>
      </c>
    </row>
    <row r="13" spans="1:5">
      <c r="A13" s="14">
        <v>3.1</v>
      </c>
      <c r="B13" s="15" t="s">
        <v>13</v>
      </c>
      <c r="C13" s="17">
        <f>ROUND(E13, 4)*D13</f>
        <v>1051648000</v>
      </c>
      <c r="D13" s="14">
        <v>1600000.0</v>
      </c>
      <c r="E13" s="14">
        <v>657.28</v>
      </c>
    </row>
    <row r="14" spans="1:5">
      <c r="A14" s="18" t="s">
        <v>14</v>
      </c>
      <c r="C14" s="19">
        <f>SUM(C4:C5)+C12</f>
        <v>2059121047.231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" bestFit="true" customWidth="true" style="2"/>
    <col min="2" max="2" width="30" customWidth="true" style="10"/>
    <col min="3" max="3" width="13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8"/>
      <c r="B1" s="29"/>
      <c r="C1" s="20" t="s">
        <v>15</v>
      </c>
    </row>
    <row r="2" spans="1:8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19/04/2023</t>
          </r>
        </is>
      </c>
      <c r="B2" s="8"/>
      <c r="C2" s="30"/>
      <c r="D2" s="8"/>
    </row>
    <row r="3" spans="1:8" customHeight="1" ht="60">
      <c r="A3" s="21" t="s">
        <v>16</v>
      </c>
      <c r="B3" s="22" t="s">
        <v>17</v>
      </c>
      <c r="C3" s="23" t="s">
        <v>18</v>
      </c>
      <c r="D3" s="22" t="s">
        <v>19</v>
      </c>
    </row>
    <row r="4" spans="1:8">
      <c r="A4" s="15" t="s">
        <v>20</v>
      </c>
      <c r="B4" s="17">
        <v>19800.0</v>
      </c>
      <c r="C4" s="24">
        <v>18947.8301</v>
      </c>
      <c r="D4" s="17">
        <f>ROUND(C4, 4)*B4</f>
        <v>375167035.98</v>
      </c>
    </row>
    <row r="5" spans="1:8">
      <c r="A5" s="15" t="s">
        <v>21</v>
      </c>
      <c r="B5" s="17">
        <v>223951.0</v>
      </c>
      <c r="C5" s="25">
        <v>29.0</v>
      </c>
      <c r="D5" s="17">
        <f>ROUND(C5, 4)*B5</f>
        <v>6494579</v>
      </c>
    </row>
    <row r="6" spans="1:8">
      <c r="A6" s="15" t="s">
        <v>22</v>
      </c>
      <c r="B6" s="17">
        <v>1700.0</v>
      </c>
      <c r="C6" s="24">
        <v>70767.0935</v>
      </c>
      <c r="D6" s="17">
        <f>ROUND(C6, 4)*B6</f>
        <v>120304058.95</v>
      </c>
    </row>
    <row r="7" spans="1:8">
      <c r="A7" s="15" t="s">
        <v>23</v>
      </c>
      <c r="B7" s="17">
        <v>10.0</v>
      </c>
      <c r="C7" s="24">
        <v>47480.5341</v>
      </c>
      <c r="D7" s="17">
        <f>ROUND(C7, 4)*B7</f>
        <v>474805.341</v>
      </c>
    </row>
    <row r="8" spans="1:8">
      <c r="A8" s="15" t="s">
        <v>24</v>
      </c>
      <c r="B8" s="17">
        <v>400000.0</v>
      </c>
      <c r="C8" s="24">
        <v>121.6182</v>
      </c>
      <c r="D8" s="17">
        <f>ROUND(C8, 4)*B8</f>
        <v>48647280</v>
      </c>
    </row>
    <row r="9" spans="1:8">
      <c r="A9" s="15" t="s">
        <v>25</v>
      </c>
      <c r="B9" s="17">
        <v>350000.0</v>
      </c>
      <c r="C9" s="24">
        <v>169.6671</v>
      </c>
      <c r="D9" s="17">
        <f>ROUND(C9, 4)*B9</f>
        <v>59383485</v>
      </c>
    </row>
    <row r="10" spans="1:8">
      <c r="A10" s="15" t="s">
        <v>26</v>
      </c>
      <c r="B10" s="17">
        <v>1800.0</v>
      </c>
      <c r="C10" s="24">
        <v>70901.729</v>
      </c>
      <c r="D10" s="17">
        <f>ROUND(C10, 4)*B10</f>
        <v>127623112.2</v>
      </c>
    </row>
    <row r="11" spans="1:8">
      <c r="A11" s="26" t="s">
        <v>14</v>
      </c>
      <c r="B11" s="17"/>
      <c r="C11" s="25"/>
      <c r="D11" s="27">
        <f>SUM(D4:D10)</f>
        <v>738094356.471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8"/>
  <sheetViews>
    <sheetView tabSelected="0" workbookViewId="0" showGridLines="true" showRowColHeaders="1">
      <selection activeCell="I28" sqref="I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96" bestFit="true" customWidth="true" style="2"/>
    <col min="5" max="5" width="16" bestFit="true" customWidth="true" style="2"/>
    <col min="6" max="6" width="15" bestFit="true" customWidth="true" style="2"/>
    <col min="7" max="7" width="12" bestFit="true" customWidth="true" style="10"/>
    <col min="8" max="8" width="13" bestFit="true" customWidth="true" style="2"/>
    <col min="9" max="9" width="13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19/04/2023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3">
        <f>'Vật tư hoàn thiện'!J11</f>
        <v>26599390.76</v>
      </c>
      <c r="H4" s="12"/>
      <c r="I4" s="13"/>
    </row>
    <row r="5" spans="1:10" customHeight="1" ht="100">
      <c r="A5" s="14">
        <v>1</v>
      </c>
      <c r="B5" s="14"/>
      <c r="C5" s="15" t="s">
        <v>34</v>
      </c>
      <c r="D5" s="15" t="s">
        <v>35</v>
      </c>
      <c r="E5" s="14" t="s">
        <v>36</v>
      </c>
      <c r="F5" s="14" t="s">
        <v>37</v>
      </c>
      <c r="G5" s="17">
        <v>34372</v>
      </c>
      <c r="H5" s="16">
        <v>35</v>
      </c>
      <c r="I5" s="17">
        <f>ROUND(H5, 3)*G5</f>
        <v>1203020</v>
      </c>
      <c r="J5" s="14"/>
    </row>
    <row r="6" spans="1:10" customHeight="1" ht="100">
      <c r="A6" s="14">
        <v>2</v>
      </c>
      <c r="B6" s="14"/>
      <c r="C6" s="15" t="s">
        <v>38</v>
      </c>
      <c r="D6" s="15" t="s">
        <v>39</v>
      </c>
      <c r="E6" s="14" t="s">
        <v>40</v>
      </c>
      <c r="F6" s="14" t="s">
        <v>41</v>
      </c>
      <c r="G6" s="17">
        <v>219120</v>
      </c>
      <c r="H6" s="16">
        <v>69.12</v>
      </c>
      <c r="I6" s="17">
        <f>ROUND(H6, 3)*G6</f>
        <v>15145574.4</v>
      </c>
      <c r="J6" s="14"/>
    </row>
    <row r="7" spans="1:10" customHeight="1" ht="100">
      <c r="A7" s="14">
        <v>3</v>
      </c>
      <c r="B7" s="14"/>
      <c r="C7" s="15" t="s">
        <v>42</v>
      </c>
      <c r="D7" s="15" t="s">
        <v>43</v>
      </c>
      <c r="E7" s="14" t="s">
        <v>44</v>
      </c>
      <c r="F7" s="14" t="s">
        <v>41</v>
      </c>
      <c r="G7" s="17">
        <v>178641</v>
      </c>
      <c r="H7" s="16">
        <v>1</v>
      </c>
      <c r="I7" s="17">
        <f>ROUND(H7, 3)*G7</f>
        <v>178641</v>
      </c>
      <c r="J7" s="14"/>
    </row>
    <row r="8" spans="1:10" customHeight="1" ht="100">
      <c r="A8" s="14">
        <v>4</v>
      </c>
      <c r="B8" s="14"/>
      <c r="C8" s="15" t="s">
        <v>45</v>
      </c>
      <c r="D8" s="15" t="s">
        <v>46</v>
      </c>
      <c r="E8" s="14" t="s">
        <v>47</v>
      </c>
      <c r="F8" s="14" t="s">
        <v>41</v>
      </c>
      <c r="G8" s="17">
        <v>171601</v>
      </c>
      <c r="H8" s="16">
        <v>27.36</v>
      </c>
      <c r="I8" s="17">
        <f>ROUND(H8, 3)*G8</f>
        <v>4695003.36</v>
      </c>
      <c r="J8" s="14"/>
    </row>
    <row r="9" spans="1:10" customHeight="1" ht="100">
      <c r="A9" s="14">
        <v>5</v>
      </c>
      <c r="B9" s="14"/>
      <c r="C9" s="15" t="s">
        <v>45</v>
      </c>
      <c r="D9" s="15" t="s">
        <v>48</v>
      </c>
      <c r="E9" s="14" t="s">
        <v>49</v>
      </c>
      <c r="F9" s="14" t="s">
        <v>41</v>
      </c>
      <c r="G9" s="17">
        <v>227920</v>
      </c>
      <c r="H9" s="16">
        <v>7.68</v>
      </c>
      <c r="I9" s="17">
        <f>ROUND(H9, 3)*G9</f>
        <v>1750425.6</v>
      </c>
      <c r="J9" s="14"/>
    </row>
    <row r="10" spans="1:10" customHeight="1" ht="100">
      <c r="A10" s="14">
        <v>6</v>
      </c>
      <c r="B10" s="14"/>
      <c r="C10" s="15" t="s">
        <v>45</v>
      </c>
      <c r="D10" s="15" t="s">
        <v>50</v>
      </c>
      <c r="E10" s="14" t="s">
        <v>51</v>
      </c>
      <c r="F10" s="14" t="s">
        <v>41</v>
      </c>
      <c r="G10" s="17">
        <v>227920</v>
      </c>
      <c r="H10" s="16">
        <v>11.52</v>
      </c>
      <c r="I10" s="17">
        <f>ROUND(H10, 3)*G10</f>
        <v>2625638.4</v>
      </c>
      <c r="J10" s="14"/>
    </row>
    <row r="11" spans="1:10" customHeight="1" ht="100">
      <c r="A11" s="14">
        <v>7</v>
      </c>
      <c r="B11" s="14"/>
      <c r="C11" s="15" t="s">
        <v>52</v>
      </c>
      <c r="D11" s="15" t="s">
        <v>53</v>
      </c>
      <c r="E11" s="14" t="s">
        <v>54</v>
      </c>
      <c r="F11" s="14" t="s">
        <v>41</v>
      </c>
      <c r="G11" s="17">
        <v>139040</v>
      </c>
      <c r="H11" s="16">
        <v>7.2</v>
      </c>
      <c r="I11" s="17">
        <f>ROUND(H11, 3)*G11</f>
        <v>1001088</v>
      </c>
      <c r="J11" s="14">
        <f>SUM(I5:J11)</f>
        <v>26599390.76</v>
      </c>
    </row>
    <row r="12" spans="1:10" customHeight="1" ht="40">
      <c r="A12" s="11" t="s">
        <v>55</v>
      </c>
      <c r="B12" s="11"/>
      <c r="C12" s="11"/>
      <c r="D12" s="11"/>
      <c r="E12" s="11"/>
      <c r="F12" s="11"/>
      <c r="G12" s="13">
        <f>'Vật tư hoàn thiện'!J13</f>
        <v>22191000</v>
      </c>
      <c r="H12" s="12"/>
      <c r="I12" s="13"/>
    </row>
    <row r="13" spans="1:10" customHeight="1" ht="100">
      <c r="A13" s="14">
        <v>8</v>
      </c>
      <c r="B13" s="14"/>
      <c r="C13" s="15" t="s">
        <v>56</v>
      </c>
      <c r="D13" s="15" t="s">
        <v>57</v>
      </c>
      <c r="E13" s="14" t="s">
        <v>58</v>
      </c>
      <c r="F13" s="14" t="s">
        <v>59</v>
      </c>
      <c r="G13" s="17">
        <v>569000</v>
      </c>
      <c r="H13" s="16">
        <v>39.0</v>
      </c>
      <c r="I13" s="17">
        <f>ROUND(H13, 3)*G13</f>
        <v>22191000</v>
      </c>
      <c r="J13" s="14">
        <f>I13</f>
        <v>22191000</v>
      </c>
    </row>
    <row r="14" spans="1:10" customHeight="1" ht="40">
      <c r="A14" s="11" t="s">
        <v>60</v>
      </c>
      <c r="B14" s="11"/>
      <c r="C14" s="11"/>
      <c r="D14" s="11"/>
      <c r="E14" s="11"/>
      <c r="F14" s="11"/>
      <c r="G14" s="13">
        <f>'Vật tư hoàn thiện'!J17</f>
        <v>12804800</v>
      </c>
      <c r="H14" s="12"/>
      <c r="I14" s="13"/>
    </row>
    <row r="15" spans="1:10" customHeight="1" ht="100">
      <c r="A15" s="14">
        <v>9</v>
      </c>
      <c r="B15" s="14"/>
      <c r="C15" s="15" t="s">
        <v>61</v>
      </c>
      <c r="D15" s="15" t="s">
        <v>62</v>
      </c>
      <c r="E15" s="14" t="s">
        <v>63</v>
      </c>
      <c r="F15" s="14" t="s">
        <v>64</v>
      </c>
      <c r="G15" s="17">
        <v>6890000</v>
      </c>
      <c r="H15" s="16">
        <v>1</v>
      </c>
      <c r="I15" s="17">
        <f>ROUND(H15, 3)*G15</f>
        <v>6890000</v>
      </c>
      <c r="J15" s="14"/>
    </row>
    <row r="16" spans="1:10" customHeight="1" ht="100">
      <c r="A16" s="14">
        <v>10</v>
      </c>
      <c r="B16" s="14"/>
      <c r="C16" s="15" t="s">
        <v>61</v>
      </c>
      <c r="D16" s="15" t="s">
        <v>65</v>
      </c>
      <c r="E16" s="14" t="s">
        <v>66</v>
      </c>
      <c r="F16" s="14" t="s">
        <v>67</v>
      </c>
      <c r="G16" s="17">
        <v>3814800</v>
      </c>
      <c r="H16" s="16">
        <v>1</v>
      </c>
      <c r="I16" s="17">
        <f>ROUND(H16, 3)*G16</f>
        <v>3814800</v>
      </c>
      <c r="J16" s="14"/>
    </row>
    <row r="17" spans="1:10" customHeight="1" ht="100">
      <c r="A17" s="14">
        <v>11</v>
      </c>
      <c r="B17" s="14"/>
      <c r="C17" s="15" t="s">
        <v>61</v>
      </c>
      <c r="D17" s="15" t="s">
        <v>68</v>
      </c>
      <c r="E17" s="14" t="s">
        <v>69</v>
      </c>
      <c r="F17" s="14" t="s">
        <v>67</v>
      </c>
      <c r="G17" s="17">
        <v>2100000</v>
      </c>
      <c r="H17" s="16">
        <v>1</v>
      </c>
      <c r="I17" s="17">
        <f>ROUND(H17, 3)*G17</f>
        <v>2100000</v>
      </c>
      <c r="J17" s="14">
        <f>SUM(I15:J17)</f>
        <v>12804800</v>
      </c>
    </row>
    <row r="18" spans="1:10" customHeight="1" ht="40">
      <c r="A18" s="11" t="s">
        <v>70</v>
      </c>
      <c r="B18" s="11"/>
      <c r="C18" s="11"/>
      <c r="D18" s="11"/>
      <c r="E18" s="11"/>
      <c r="F18" s="11"/>
      <c r="G18" s="13">
        <f>'Vật tư hoàn thiện'!J19</f>
        <v>175000</v>
      </c>
      <c r="H18" s="12"/>
      <c r="I18" s="13"/>
    </row>
    <row r="19" spans="1:10" customHeight="1" ht="100">
      <c r="A19" s="14">
        <v>12</v>
      </c>
      <c r="B19" s="14"/>
      <c r="C19" s="15" t="s">
        <v>71</v>
      </c>
      <c r="D19" s="15" t="s">
        <v>72</v>
      </c>
      <c r="E19" s="14" t="s">
        <v>73</v>
      </c>
      <c r="F19" s="14" t="s">
        <v>74</v>
      </c>
      <c r="G19" s="17">
        <v>175000</v>
      </c>
      <c r="H19" s="16">
        <v>1</v>
      </c>
      <c r="I19" s="17">
        <f>ROUND(H19, 3)*G19</f>
        <v>175000</v>
      </c>
      <c r="J19" s="14">
        <f>I19</f>
        <v>175000</v>
      </c>
    </row>
    <row r="20" spans="1:10" customHeight="1" ht="40">
      <c r="A20" s="11" t="s">
        <v>75</v>
      </c>
      <c r="B20" s="11"/>
      <c r="C20" s="11"/>
      <c r="D20" s="11"/>
      <c r="E20" s="11"/>
      <c r="F20" s="11"/>
      <c r="G20" s="13">
        <f>'Vật tư hoàn thiện'!J27</f>
        <v>207608500</v>
      </c>
      <c r="H20" s="12"/>
      <c r="I20" s="13"/>
    </row>
    <row r="21" spans="1:10" customHeight="1" ht="100">
      <c r="A21" s="14">
        <v>13</v>
      </c>
      <c r="B21" s="14"/>
      <c r="C21" s="15" t="s">
        <v>76</v>
      </c>
      <c r="D21" s="15" t="s">
        <v>77</v>
      </c>
      <c r="E21" s="14"/>
      <c r="F21" s="14" t="s">
        <v>41</v>
      </c>
      <c r="G21" s="17">
        <v>2500000.0</v>
      </c>
      <c r="H21" s="16">
        <v>24.885</v>
      </c>
      <c r="I21" s="17">
        <f>ROUND(H21, 3)*G21</f>
        <v>62212500</v>
      </c>
      <c r="J21" s="14"/>
    </row>
    <row r="22" spans="1:10" customHeight="1" ht="100">
      <c r="A22" s="14">
        <v>14</v>
      </c>
      <c r="B22" s="14"/>
      <c r="C22" s="15" t="s">
        <v>76</v>
      </c>
      <c r="D22" s="15" t="s">
        <v>78</v>
      </c>
      <c r="E22" s="14"/>
      <c r="F22" s="14" t="s">
        <v>41</v>
      </c>
      <c r="G22" s="17">
        <v>2500000.0</v>
      </c>
      <c r="H22" s="16">
        <v>23.54</v>
      </c>
      <c r="I22" s="17">
        <f>ROUND(H22, 3)*G22</f>
        <v>58850000</v>
      </c>
      <c r="J22" s="14"/>
    </row>
    <row r="23" spans="1:10" customHeight="1" ht="100">
      <c r="A23" s="14">
        <v>15</v>
      </c>
      <c r="B23" s="14"/>
      <c r="C23" s="15" t="s">
        <v>76</v>
      </c>
      <c r="D23" s="15" t="s">
        <v>79</v>
      </c>
      <c r="E23" s="14"/>
      <c r="F23" s="14" t="s">
        <v>80</v>
      </c>
      <c r="G23" s="17">
        <v>693000.0</v>
      </c>
      <c r="H23" s="16">
        <v>7.0</v>
      </c>
      <c r="I23" s="17">
        <f>ROUND(H23, 3)*G23</f>
        <v>4851000</v>
      </c>
      <c r="J23" s="14"/>
    </row>
    <row r="24" spans="1:10" customHeight="1" ht="100">
      <c r="A24" s="14">
        <v>16</v>
      </c>
      <c r="B24" s="14"/>
      <c r="C24" s="15" t="s">
        <v>76</v>
      </c>
      <c r="D24" s="15" t="s">
        <v>81</v>
      </c>
      <c r="E24" s="14"/>
      <c r="F24" s="14" t="s">
        <v>80</v>
      </c>
      <c r="G24" s="17">
        <v>4312000.0</v>
      </c>
      <c r="H24" s="16">
        <v>1.0</v>
      </c>
      <c r="I24" s="17">
        <f>ROUND(H24, 3)*G24</f>
        <v>4312000</v>
      </c>
      <c r="J24" s="14"/>
    </row>
    <row r="25" spans="1:10" customHeight="1" ht="100">
      <c r="A25" s="14">
        <v>17</v>
      </c>
      <c r="B25" s="14"/>
      <c r="C25" s="15" t="s">
        <v>76</v>
      </c>
      <c r="D25" s="15" t="s">
        <v>82</v>
      </c>
      <c r="E25" s="14"/>
      <c r="F25" s="14" t="s">
        <v>83</v>
      </c>
      <c r="G25" s="17">
        <v>52990.0</v>
      </c>
      <c r="H25" s="16">
        <v>900.0</v>
      </c>
      <c r="I25" s="17">
        <f>ROUND(H25, 3)*G25</f>
        <v>47691000</v>
      </c>
      <c r="J25" s="14"/>
    </row>
    <row r="26" spans="1:10" customHeight="1" ht="100">
      <c r="A26" s="14">
        <v>18</v>
      </c>
      <c r="B26" s="14"/>
      <c r="C26" s="15" t="s">
        <v>76</v>
      </c>
      <c r="D26" s="15" t="s">
        <v>84</v>
      </c>
      <c r="E26" s="14"/>
      <c r="F26" s="14" t="s">
        <v>85</v>
      </c>
      <c r="G26" s="17">
        <v>7178000.0</v>
      </c>
      <c r="H26" s="16">
        <v>2.0</v>
      </c>
      <c r="I26" s="17">
        <f>ROUND(H26, 3)*G26</f>
        <v>14356000</v>
      </c>
      <c r="J26" s="14"/>
    </row>
    <row r="27" spans="1:10" customHeight="1" ht="100">
      <c r="A27" s="14">
        <v>19</v>
      </c>
      <c r="B27" s="14"/>
      <c r="C27" s="15" t="s">
        <v>76</v>
      </c>
      <c r="D27" s="15" t="s">
        <v>86</v>
      </c>
      <c r="E27" s="14"/>
      <c r="F27" s="14" t="s">
        <v>83</v>
      </c>
      <c r="G27" s="17">
        <v>28400.0</v>
      </c>
      <c r="H27" s="16">
        <v>540.0</v>
      </c>
      <c r="I27" s="17">
        <f>ROUND(H27, 3)*G27</f>
        <v>15336000</v>
      </c>
      <c r="J27" s="14">
        <f>SUM(I21:J27)</f>
        <v>207608500</v>
      </c>
    </row>
    <row r="28" spans="1:10">
      <c r="A28" s="18" t="s">
        <v>14</v>
      </c>
      <c r="I28" s="19">
        <f>SUM(I5:I27)</f>
        <v>269378690.76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A2:I2"/>
    <mergeCell ref="D1:I1"/>
    <mergeCell ref="A4:F4"/>
    <mergeCell ref="G4:I4"/>
    <mergeCell ref="A12:F12"/>
    <mergeCell ref="G12:I12"/>
    <mergeCell ref="A14:F14"/>
    <mergeCell ref="G14:I14"/>
    <mergeCell ref="A18:F18"/>
    <mergeCell ref="G18:I18"/>
    <mergeCell ref="A20:F20"/>
    <mergeCell ref="G20:I20"/>
    <mergeCell ref="A28:H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2023-04-19T10:33:39+07:00</dcterms:created>
  <dcterms:modified xsi:type="dcterms:W3CDTF">2023-04-19T10:33:39+07:00</dcterms:modified>
  <dc:title>Untitled Spreadsheet</dc:title>
  <dc:description/>
  <dc:subject/>
  <cp:keywords/>
  <cp:category/>
</cp:coreProperties>
</file>