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<sst xmlns="http://schemas.openxmlformats.org/spreadsheetml/2006/main" uniqueCount="88">
  <si>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</si>
  <si>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Huỳnh Phúc Hậu
Số điện thoại: 0906310555
Ngày xuất báo giá: 25/07/2023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</si>
  <si>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</si>
  <si>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</si>
  <si>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</si>
  <si>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</si>
  <si>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</si>
  <si>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</si>
  <si>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</si>
  <si>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</si>
  <si>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</si>
  <si>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</si>
  <si>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</si>
  <si>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</si>
  <si>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</si>
  <si>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</si>
  <si>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</si>
  <si>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</si>
  <si>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</si>
  <si>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</si>
  <si>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Thép tròn</t>
  </si>
  <si>
    <t>Thép hộp xà gồ ngói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</si>
  <si>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</si>
  <si>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</si>
  <si>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</si>
  <si>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</si>
  <si>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</si>
  <si>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</si>
  <si>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</si>
  <si>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</si>
  <si>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</si>
  <si>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</si>
  <si>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</si>
  <si>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</si>
  <si>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Sunrise</t>
  </si>
  <si>
    <t>Ngói xi măng màu đỏ ngói da trơn sóng nhỏ SA01 : 424mmx335mm</t>
  </si>
  <si>
    <t>G08001451</t>
  </si>
  <si>
    <t>viên</t>
  </si>
  <si>
    <t>Phương Nam</t>
  </si>
  <si>
    <t>Gạch men viên điểm Phương Nam 3607D 300mmx600mm</t>
  </si>
  <si>
    <t>G01000006</t>
  </si>
  <si>
    <t>Vicenza</t>
  </si>
  <si>
    <t>Gạch bán sứ Vicenza CM6829 600mmx600mm</t>
  </si>
  <si>
    <t>G02000013</t>
  </si>
  <si>
    <t>m²</t>
  </si>
  <si>
    <t>VID</t>
  </si>
  <si>
    <t>Gạch granite VID VHSD660007 600mmx600mm</t>
  </si>
  <si>
    <t>G03000017</t>
  </si>
  <si>
    <t>Nice</t>
  </si>
  <si>
    <t>Gạch granite Nice NHS66.6007D 600mmx600mm</t>
  </si>
  <si>
    <t>G03000003</t>
  </si>
  <si>
    <t>Gạch granite Nice NHS66.6012 600mmx600mm</t>
  </si>
  <si>
    <t>G03000022</t>
  </si>
  <si>
    <t>Gạch granite Nice NHS88.6005 800mmx800mm</t>
  </si>
  <si>
    <t>G03000015</t>
  </si>
  <si>
    <t>Gạch granite Nice NHS88.6009 800mmx800mm</t>
  </si>
  <si>
    <t>G03000012</t>
  </si>
  <si>
    <t>II. Sơn</t>
  </si>
  <si>
    <t>KCC</t>
  </si>
  <si>
    <t>Sơn nước nội thất kinh tế KOREINTEX KCC (Mã màu: #ffffff - Dung tích: 18L)</t>
  </si>
  <si>
    <t>K03000121</t>
  </si>
  <si>
    <t>Thùng</t>
  </si>
  <si>
    <t>III. Danh sách thiết bị vệ sinh</t>
  </si>
  <si>
    <t>INAX</t>
  </si>
  <si>
    <t>Sen tắm cây nóng lạnh Inax BFV-1405S</t>
  </si>
  <si>
    <t>E10000075</t>
  </si>
  <si>
    <t>bộ</t>
  </si>
  <si>
    <t>Bồn cầu hai khối nắp rơi êm Inax AC-504VAN/BW1</t>
  </si>
  <si>
    <t>E02000078</t>
  </si>
  <si>
    <t>cái</t>
  </si>
  <si>
    <t>Lavabo đặt bàn Inax AL-299V/BW1</t>
  </si>
  <si>
    <t>E04000084</t>
  </si>
  <si>
    <t>IV. Danh sách tôn</t>
  </si>
  <si>
    <t>V. Vật tư hoàn thiện</t>
  </si>
  <si>
    <t>Không có</t>
  </si>
  <si>
    <t>Cửa sổ nhiều cánh</t>
  </si>
  <si>
    <t>Cửa đi 4 cánh</t>
  </si>
  <si>
    <t>Gương soi</t>
  </si>
  <si>
    <t>Bộ</t>
  </si>
  <si>
    <t>Chậu rửa INOX cao cấp 105 Toàn Mỹ: 1050mmx440mmx220mm</t>
  </si>
  <si>
    <t>Dây điện</t>
  </si>
  <si>
    <t>m</t>
  </si>
  <si>
    <t>Bồn nước</t>
  </si>
  <si>
    <t>Cái</t>
  </si>
  <si>
    <t>Ống nhựa</t>
  </si>
  <si>
    <t>Cửa đi vệ sinh 1 cánh</t>
  </si>
  <si>
    <t>Cửa đi 1 cánh</t>
  </si>
  <si>
    <t>Máy nước nóng năng lượng mặt trời I304 24 ống TM: 240L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</si>
</sst>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7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5cd1f960381af235818262375640cb9a.jpg"/><Relationship Id="rId3" Type="http://schemas.openxmlformats.org/officeDocument/2006/relationships/image" Target="../media/2fdc3d68ca570bd1954e2e307712b9f9.jpg"/><Relationship Id="rId4" Type="http://schemas.openxmlformats.org/officeDocument/2006/relationships/image" Target="../media/69c412809c74f48ca982890160f8dec9.jpg"/><Relationship Id="rId5" Type="http://schemas.openxmlformats.org/officeDocument/2006/relationships/image" Target="../media/fd4f7221428d4a99a19cda0962ee3479.jpg"/><Relationship Id="rId6" Type="http://schemas.openxmlformats.org/officeDocument/2006/relationships/image" Target="../media/a1b9a9ebb2e4d1b61663b30eeae9148b.jpg"/><Relationship Id="rId7" Type="http://schemas.openxmlformats.org/officeDocument/2006/relationships/image" Target="../media/45c94e2e15d901835d71ba9715063797.jpg"/><Relationship Id="rId8" Type="http://schemas.openxmlformats.org/officeDocument/2006/relationships/image" Target="../media/fc3c1c8459882e047c7f59c615ef11f9.png"/><Relationship Id="rId9" Type="http://schemas.openxmlformats.org/officeDocument/2006/relationships/image" Target="../media/2a5aab53c1f04d5449270d8c7a3d4928.png"/><Relationship Id="rId10" Type="http://schemas.openxmlformats.org/officeDocument/2006/relationships/image" Target="../media/21b7fe691c352333580e3f59ff95a2ed.jpg"/><Relationship Id="rId11" Type="http://schemas.openxmlformats.org/officeDocument/2006/relationships/image" Target="../media/e2729880aaf1e180d420afe176301915.png"/><Relationship Id="rId12" Type="http://schemas.openxmlformats.org/officeDocument/2006/relationships/image" Target="../media/a3bf46074b232ad3265ed325e9fbe5ff.jpg"/><Relationship Id="rId13" Type="http://schemas.openxmlformats.org/officeDocument/2006/relationships/image" Target="../media/d8f92ea08cb5f3c205ca1ea5e495cf50.png"/><Relationship Id="rId14" Type="http://schemas.openxmlformats.org/officeDocument/2006/relationships/image" Target="../media/86ad9cb8b67d22bb8a58bd275fbcb65e.png"/><Relationship Id="rId15" Type="http://schemas.openxmlformats.org/officeDocument/2006/relationships/image" Target="../media/5d3342b2a2b91eddb2a41ef3d9b70f90.png"/><Relationship Id="rId16" Type="http://schemas.openxmlformats.org/officeDocument/2006/relationships/image" Target="../media/ab098f66b2abeb43fdaeb34ae5c7ceac.jpg"/><Relationship Id="rId17" Type="http://schemas.openxmlformats.org/officeDocument/2006/relationships/image" Target="../media/9039d8a9b986455a244e7a1ce575d147.jpg"/><Relationship Id="rId18" Type="http://schemas.openxmlformats.org/officeDocument/2006/relationships/image" Target="../media/4033ab459fde86e1d00a0b844da04ca2.jpg"/><Relationship Id="rId19" Type="http://schemas.openxmlformats.org/officeDocument/2006/relationships/image" Target="../media/62f52c0bf755a07ea32c187618486a90.jpg"/><Relationship Id="rId20" Type="http://schemas.openxmlformats.org/officeDocument/2006/relationships/image" Target="../media/94ee2ea42cd8e8b8b4a3e88f355fd560.jpg"/><Relationship Id="rId21" Type="http://schemas.openxmlformats.org/officeDocument/2006/relationships/image" Target="../media/4573173a758565419d352ff610490e7f.png"/><Relationship Id="rId22" Type="http://schemas.openxmlformats.org/officeDocument/2006/relationships/image" Target="../media/8469c4cf0590a157e067296e7dcf76f2.jpg"/><Relationship Id="rId23" Type="http://schemas.openxmlformats.org/officeDocument/2006/relationships/image" Target="../media/cbde0e0719dd44a8b4222691e042f2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1428750" cy="9239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1266825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428750" cy="89535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3525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142875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057275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466725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85725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4"/>
    <col min="4" max="4" width="9.10" hidden="true" style="0"/>
    <col min="5" max="5" width="9.10" hidden="true" style="0"/>
  </cols>
  <sheetData>
    <row r="1" spans="1:5" customHeight="1" ht="60">
      <c r="A1" s="4"/>
      <c r="B1" s="4"/>
      <c r="C1" s="35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Huỳnh Phúc Hậu
Số điện thoại: 0906310555
Ngày xuất báo giá: 25/07/2023</t>
          </r>
        </is>
      </c>
      <c r="B2" s="3"/>
      <c r="C2" s="36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2" t="s">
        <v>5</v>
      </c>
      <c r="C4" s="33">
        <f>LOOKUP(2,1/(NOT(ISBLANK('Báo giá phần thô'!D:D))),'Báo giá phần thô'!D:D)</f>
        <v>766455048.071</v>
      </c>
    </row>
    <row r="5" spans="1:5" customHeight="1" ht="30">
      <c r="A5" s="21">
        <v>2</v>
      </c>
      <c r="B5" s="32" t="s">
        <v>6</v>
      </c>
      <c r="C5" s="33">
        <f>LOOKUP(2,1/(NOT(ISBLANK('Vật tư hoàn thiện'!I:I))),'Vật tư hoàn thiện'!I:I)</f>
        <v>392683839.68</v>
      </c>
    </row>
    <row r="6" spans="1:5">
      <c r="A6" s="2">
        <v>2.1</v>
      </c>
      <c r="B6" s="2" t="s">
        <v>8</v>
      </c>
      <c r="C6" s="34">
        <f>'Vật tư hoàn thiện'!J12</f>
        <v>46379639.68</v>
      </c>
    </row>
    <row r="7" spans="1:5">
      <c r="A7" s="2">
        <v>2.2</v>
      </c>
      <c r="B7" s="2" t="s">
        <v>9</v>
      </c>
      <c r="C7" s="34">
        <f>'Vật tư hoàn thiện'!J14</f>
        <v>23322000</v>
      </c>
    </row>
    <row r="8" spans="1:5">
      <c r="A8" s="2">
        <v>2.3</v>
      </c>
      <c r="B8" s="2" t="s">
        <v>10</v>
      </c>
      <c r="C8" s="34">
        <f>'Vật tư hoàn thiện'!J18</f>
        <v>12114200</v>
      </c>
    </row>
    <row r="9" spans="1:5">
      <c r="A9" s="2">
        <v>2.4</v>
      </c>
      <c r="B9" s="2" t="s">
        <v>6</v>
      </c>
      <c r="C9" s="34">
        <f>'Vật tư hoàn thiện'!J30</f>
        <v>310868000</v>
      </c>
    </row>
    <row r="10" spans="1:5">
      <c r="A10" s="2">
        <v>2.5</v>
      </c>
      <c r="B10" s="2" t="s">
        <v>11</v>
      </c>
      <c r="C10" s="34"/>
    </row>
    <row r="11" spans="1:5">
      <c r="A11" s="2">
        <v>2.6</v>
      </c>
      <c r="B11" s="2" t="s">
        <v>12</v>
      </c>
      <c r="C11" s="34"/>
    </row>
    <row r="12" spans="1:5" customHeight="1" ht="30">
      <c r="A12" s="21">
        <v>3</v>
      </c>
      <c r="B12" s="32" t="s">
        <v>7</v>
      </c>
      <c r="C12" s="33">
        <f>SUM(C13:C13)</f>
        <v>1051648000</v>
      </c>
    </row>
    <row r="13" spans="1:5">
      <c r="A13" s="13">
        <v>3.1</v>
      </c>
      <c r="B13" s="14" t="s">
        <v>13</v>
      </c>
      <c r="C13" s="16">
        <f>ROUND(E13, 4)*D13</f>
        <v>1051648000</v>
      </c>
      <c r="D13" s="13">
        <v>1600000.0</v>
      </c>
      <c r="E13" s="13">
        <v>657.28</v>
      </c>
    </row>
    <row r="14" spans="1:5">
      <c r="A14" s="18" t="s">
        <v>14</v>
      </c>
      <c r="C14" s="19">
        <f>SUM(C4:C5)+C12</f>
        <v>2210786887.751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1"/>
  <sheetViews>
    <sheetView tabSelected="0" workbookViewId="0" showGridLines="true" showRowColHeaders="1">
      <selection activeCell="D11" sqref="D11"/>
    </sheetView>
  </sheetViews>
  <sheetFormatPr defaultRowHeight="14.4" outlineLevelRow="0" outlineLevelCol="0"/>
  <cols>
    <col min="1" max="1" width="25.422" bestFit="true" customWidth="true" style="2"/>
    <col min="2" max="2" width="30" customWidth="true" style="10"/>
    <col min="3" max="3" width="16.425" bestFit="true" customWidth="true" style="31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6"/>
      <c r="B1" s="28"/>
      <c r="C1" s="20" t="s">
        <v>15</v>
      </c>
    </row>
    <row r="2" spans="1:8" customHeight="1" ht="70">
      <c r="A2" s="27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Huỳnh Phúc Hậu
Số điện thoại: 0906310555
Ngày xuất báo giá: 25/07/2023</t>
          </r>
        </is>
      </c>
      <c r="B2" s="29"/>
      <c r="C2" s="30"/>
      <c r="D2" s="29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19800.0</v>
      </c>
      <c r="C4" s="22">
        <v>18947.8301</v>
      </c>
      <c r="D4" s="16">
        <f>ROUND(C4, 4)*B4</f>
        <v>375167035.98</v>
      </c>
    </row>
    <row r="5" spans="1:8">
      <c r="A5" s="14" t="s">
        <v>21</v>
      </c>
      <c r="B5" s="16">
        <v>223951.0</v>
      </c>
      <c r="C5" s="23">
        <v>29.0</v>
      </c>
      <c r="D5" s="16">
        <f>ROUND(C5, 4)*B5</f>
        <v>6494579</v>
      </c>
    </row>
    <row r="6" spans="1:8">
      <c r="A6" s="14" t="s">
        <v>22</v>
      </c>
      <c r="B6" s="16">
        <v>1700.0</v>
      </c>
      <c r="C6" s="22">
        <v>70767.0935</v>
      </c>
      <c r="D6" s="16">
        <f>ROUND(C6, 4)*B6</f>
        <v>120304058.95</v>
      </c>
    </row>
    <row r="7" spans="1:8">
      <c r="A7" s="14" t="s">
        <v>23</v>
      </c>
      <c r="B7" s="16">
        <v>10.0</v>
      </c>
      <c r="C7" s="22">
        <v>47480.5341</v>
      </c>
      <c r="D7" s="16">
        <f>ROUND(C7, 4)*B7</f>
        <v>474805.341</v>
      </c>
    </row>
    <row r="8" spans="1:8">
      <c r="A8" s="14" t="s">
        <v>24</v>
      </c>
      <c r="B8" s="16">
        <v>400000.0</v>
      </c>
      <c r="C8" s="22">
        <v>121.6182</v>
      </c>
      <c r="D8" s="16">
        <f>ROUND(C8, 4)*B8</f>
        <v>48647280</v>
      </c>
    </row>
    <row r="9" spans="1:8">
      <c r="A9" s="14" t="s">
        <v>25</v>
      </c>
      <c r="B9" s="16">
        <v>350000.0</v>
      </c>
      <c r="C9" s="22">
        <v>169.6671</v>
      </c>
      <c r="D9" s="16">
        <f>ROUND(C9, 4)*B9</f>
        <v>59383485</v>
      </c>
    </row>
    <row r="10" spans="1:8">
      <c r="A10" s="14" t="s">
        <v>26</v>
      </c>
      <c r="B10" s="16">
        <v>2200.0</v>
      </c>
      <c r="C10" s="22">
        <v>70901.729</v>
      </c>
      <c r="D10" s="16">
        <f>ROUND(C10, 4)*B10</f>
        <v>155983803.8</v>
      </c>
    </row>
    <row r="11" spans="1:8">
      <c r="A11" s="24" t="s">
        <v>14</v>
      </c>
      <c r="B11" s="16"/>
      <c r="C11" s="23"/>
      <c r="D11" s="25">
        <f>SUM(D4:D10)</f>
        <v>766455048.071</v>
      </c>
    </row>
  </sheetData>
  <mergeCells>
    <mergeCell ref="A1:B1"/>
    <mergeCell ref="A2:D2"/>
    <mergeCell ref="C1:D1"/>
    <mergeCell ref="A11:C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31"/>
  <sheetViews>
    <sheetView tabSelected="0" workbookViewId="0" showGridLines="true" showRowColHeaders="1">
      <selection activeCell="I31" sqref="I31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7.71" bestFit="true" customWidth="true" style="2"/>
    <col min="4" max="4" width="96.262" bestFit="true" customWidth="true" style="2"/>
    <col min="5" max="5" width="15.139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6.425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27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Huỳnh Phúc Hậu
Số điện thoại: 0906310555
Ngày xuất báo giá: 25/07/2023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28</v>
      </c>
      <c r="C3" s="6" t="s">
        <v>29</v>
      </c>
      <c r="D3" s="6" t="s">
        <v>30</v>
      </c>
      <c r="E3" s="6" t="s">
        <v>31</v>
      </c>
      <c r="F3" s="6" t="s">
        <v>32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33</v>
      </c>
      <c r="B4" s="11"/>
      <c r="C4" s="11"/>
      <c r="D4" s="11"/>
      <c r="E4" s="11"/>
      <c r="F4" s="11"/>
      <c r="G4" s="17">
        <f>'Vật tư hoàn thiện'!J12</f>
        <v>46379639.68</v>
      </c>
      <c r="H4" s="12"/>
      <c r="I4" s="12"/>
    </row>
    <row r="5" spans="1:10" customHeight="1" ht="100">
      <c r="A5" s="13">
        <v>1</v>
      </c>
      <c r="B5" s="13"/>
      <c r="C5" s="14" t="s">
        <v>34</v>
      </c>
      <c r="D5" s="14" t="s">
        <v>35</v>
      </c>
      <c r="E5" s="13" t="s">
        <v>36</v>
      </c>
      <c r="F5" s="13" t="s">
        <v>37</v>
      </c>
      <c r="G5" s="16">
        <v>17963</v>
      </c>
      <c r="H5" s="15">
        <v>1233</v>
      </c>
      <c r="I5" s="16">
        <f>ROUND(H5, 3)*G5</f>
        <v>22148379</v>
      </c>
      <c r="J5" s="13"/>
    </row>
    <row r="6" spans="1:10" customHeight="1" ht="100">
      <c r="A6" s="13">
        <v>2</v>
      </c>
      <c r="B6" s="13"/>
      <c r="C6" s="14" t="s">
        <v>38</v>
      </c>
      <c r="D6" s="14" t="s">
        <v>39</v>
      </c>
      <c r="E6" s="13" t="s">
        <v>40</v>
      </c>
      <c r="F6" s="13" t="s">
        <v>37</v>
      </c>
      <c r="G6" s="16">
        <v>33083</v>
      </c>
      <c r="H6" s="15">
        <v>35</v>
      </c>
      <c r="I6" s="16">
        <f>ROUND(H6, 3)*G6</f>
        <v>1157905</v>
      </c>
      <c r="J6" s="13"/>
    </row>
    <row r="7" spans="1:10" customHeight="1" ht="100">
      <c r="A7" s="13">
        <v>3</v>
      </c>
      <c r="B7" s="13"/>
      <c r="C7" s="14" t="s">
        <v>41</v>
      </c>
      <c r="D7" s="14" t="s">
        <v>42</v>
      </c>
      <c r="E7" s="13" t="s">
        <v>43</v>
      </c>
      <c r="F7" s="13" t="s">
        <v>44</v>
      </c>
      <c r="G7" s="16">
        <v>162795</v>
      </c>
      <c r="H7" s="15">
        <v>7.2</v>
      </c>
      <c r="I7" s="16">
        <f>ROUND(H7, 3)*G7</f>
        <v>1172124</v>
      </c>
      <c r="J7" s="13"/>
    </row>
    <row r="8" spans="1:10" customHeight="1" ht="100">
      <c r="A8" s="13">
        <v>4</v>
      </c>
      <c r="B8" s="13"/>
      <c r="C8" s="14" t="s">
        <v>45</v>
      </c>
      <c r="D8" s="14" t="s">
        <v>46</v>
      </c>
      <c r="E8" s="13" t="s">
        <v>47</v>
      </c>
      <c r="F8" s="13" t="s">
        <v>44</v>
      </c>
      <c r="G8" s="16">
        <v>178632</v>
      </c>
      <c r="H8" s="15">
        <v>1</v>
      </c>
      <c r="I8" s="16">
        <f>ROUND(H8, 3)*G8</f>
        <v>178632</v>
      </c>
      <c r="J8" s="13"/>
    </row>
    <row r="9" spans="1:10" customHeight="1" ht="100">
      <c r="A9" s="13">
        <v>5</v>
      </c>
      <c r="B9" s="13"/>
      <c r="C9" s="14" t="s">
        <v>48</v>
      </c>
      <c r="D9" s="14" t="s">
        <v>49</v>
      </c>
      <c r="E9" s="13" t="s">
        <v>50</v>
      </c>
      <c r="F9" s="13" t="s">
        <v>44</v>
      </c>
      <c r="G9" s="16">
        <v>183039</v>
      </c>
      <c r="H9" s="15">
        <v>69.12</v>
      </c>
      <c r="I9" s="16">
        <f>ROUND(H9, 3)*G9</f>
        <v>12651655.68</v>
      </c>
      <c r="J9" s="13"/>
    </row>
    <row r="10" spans="1:10" customHeight="1" ht="100">
      <c r="A10" s="13">
        <v>6</v>
      </c>
      <c r="B10" s="13"/>
      <c r="C10" s="14" t="s">
        <v>48</v>
      </c>
      <c r="D10" s="14" t="s">
        <v>51</v>
      </c>
      <c r="E10" s="13" t="s">
        <v>52</v>
      </c>
      <c r="F10" s="13" t="s">
        <v>44</v>
      </c>
      <c r="G10" s="16">
        <v>171600</v>
      </c>
      <c r="H10" s="15">
        <v>27.36</v>
      </c>
      <c r="I10" s="16">
        <f>ROUND(H10, 3)*G10</f>
        <v>4694976</v>
      </c>
      <c r="J10" s="13"/>
    </row>
    <row r="11" spans="1:10" customHeight="1" ht="100">
      <c r="A11" s="13">
        <v>7</v>
      </c>
      <c r="B11" s="13"/>
      <c r="C11" s="14" t="s">
        <v>48</v>
      </c>
      <c r="D11" s="14" t="s">
        <v>53</v>
      </c>
      <c r="E11" s="13" t="s">
        <v>54</v>
      </c>
      <c r="F11" s="13" t="s">
        <v>44</v>
      </c>
      <c r="G11" s="16">
        <v>227915</v>
      </c>
      <c r="H11" s="15">
        <v>7.68</v>
      </c>
      <c r="I11" s="16">
        <f>ROUND(H11, 3)*G11</f>
        <v>1750387.2</v>
      </c>
      <c r="J11" s="13"/>
    </row>
    <row r="12" spans="1:10" customHeight="1" ht="100">
      <c r="A12" s="13">
        <v>8</v>
      </c>
      <c r="B12" s="13"/>
      <c r="C12" s="14" t="s">
        <v>48</v>
      </c>
      <c r="D12" s="14" t="s">
        <v>55</v>
      </c>
      <c r="E12" s="13" t="s">
        <v>56</v>
      </c>
      <c r="F12" s="13" t="s">
        <v>44</v>
      </c>
      <c r="G12" s="16">
        <v>227915</v>
      </c>
      <c r="H12" s="15">
        <v>11.52</v>
      </c>
      <c r="I12" s="16">
        <f>ROUND(H12, 3)*G12</f>
        <v>2625580.8</v>
      </c>
      <c r="J12" s="13">
        <f>SUM(I5:J12)</f>
        <v>46379639.68</v>
      </c>
    </row>
    <row r="13" spans="1:10" customHeight="1" ht="40">
      <c r="A13" s="11" t="s">
        <v>57</v>
      </c>
      <c r="B13" s="11"/>
      <c r="C13" s="11"/>
      <c r="D13" s="11"/>
      <c r="E13" s="11"/>
      <c r="F13" s="11"/>
      <c r="G13" s="17">
        <f>'Vật tư hoàn thiện'!J14</f>
        <v>23322000</v>
      </c>
      <c r="H13" s="12"/>
      <c r="I13" s="12"/>
    </row>
    <row r="14" spans="1:10" customHeight="1" ht="100">
      <c r="A14" s="13">
        <v>9</v>
      </c>
      <c r="B14" s="13"/>
      <c r="C14" s="14" t="s">
        <v>58</v>
      </c>
      <c r="D14" s="14" t="s">
        <v>59</v>
      </c>
      <c r="E14" s="13" t="s">
        <v>60</v>
      </c>
      <c r="F14" s="13" t="s">
        <v>61</v>
      </c>
      <c r="G14" s="16">
        <v>598000</v>
      </c>
      <c r="H14" s="15">
        <v>39.0</v>
      </c>
      <c r="I14" s="16">
        <f>ROUND(H14, 3)*G14</f>
        <v>23322000</v>
      </c>
      <c r="J14" s="13">
        <f>I14</f>
        <v>23322000</v>
      </c>
    </row>
    <row r="15" spans="1:10" customHeight="1" ht="40">
      <c r="A15" s="11" t="s">
        <v>62</v>
      </c>
      <c r="B15" s="11"/>
      <c r="C15" s="11"/>
      <c r="D15" s="11"/>
      <c r="E15" s="11"/>
      <c r="F15" s="11"/>
      <c r="G15" s="17">
        <f>'Vật tư hoàn thiện'!J18</f>
        <v>12114200</v>
      </c>
      <c r="H15" s="12"/>
      <c r="I15" s="12"/>
    </row>
    <row r="16" spans="1:10" customHeight="1" ht="100">
      <c r="A16" s="13">
        <v>10</v>
      </c>
      <c r="B16" s="13"/>
      <c r="C16" s="14" t="s">
        <v>63</v>
      </c>
      <c r="D16" s="14" t="s">
        <v>64</v>
      </c>
      <c r="E16" s="13" t="s">
        <v>65</v>
      </c>
      <c r="F16" s="13" t="s">
        <v>66</v>
      </c>
      <c r="G16" s="16">
        <v>6525200</v>
      </c>
      <c r="H16" s="15">
        <v>1</v>
      </c>
      <c r="I16" s="16">
        <f>ROUND(H16, 3)*G16</f>
        <v>6525200</v>
      </c>
      <c r="J16" s="13"/>
    </row>
    <row r="17" spans="1:10" customHeight="1" ht="100">
      <c r="A17" s="13">
        <v>11</v>
      </c>
      <c r="B17" s="13"/>
      <c r="C17" s="14" t="s">
        <v>63</v>
      </c>
      <c r="D17" s="14" t="s">
        <v>67</v>
      </c>
      <c r="E17" s="13" t="s">
        <v>68</v>
      </c>
      <c r="F17" s="13" t="s">
        <v>69</v>
      </c>
      <c r="G17" s="16">
        <v>3745440</v>
      </c>
      <c r="H17" s="15">
        <v>1</v>
      </c>
      <c r="I17" s="16">
        <f>ROUND(H17, 3)*G17</f>
        <v>3745440</v>
      </c>
      <c r="J17" s="13"/>
    </row>
    <row r="18" spans="1:10" customHeight="1" ht="100">
      <c r="A18" s="13">
        <v>12</v>
      </c>
      <c r="B18" s="13"/>
      <c r="C18" s="14" t="s">
        <v>63</v>
      </c>
      <c r="D18" s="14" t="s">
        <v>70</v>
      </c>
      <c r="E18" s="13" t="s">
        <v>71</v>
      </c>
      <c r="F18" s="13" t="s">
        <v>69</v>
      </c>
      <c r="G18" s="16">
        <v>1843560</v>
      </c>
      <c r="H18" s="15">
        <v>1</v>
      </c>
      <c r="I18" s="16">
        <f>ROUND(H18, 3)*G18</f>
        <v>1843560</v>
      </c>
      <c r="J18" s="13">
        <f>SUM(I16:J18)</f>
        <v>12114200</v>
      </c>
    </row>
    <row r="19" spans="1:10" customHeight="1" ht="40">
      <c r="A19" s="11" t="s">
        <v>72</v>
      </c>
      <c r="B19" s="11"/>
      <c r="C19" s="11"/>
      <c r="D19" s="11"/>
      <c r="E19" s="11"/>
      <c r="F19" s="11"/>
      <c r="G19" s="17">
        <f>'Vật tư hoàn thiện'!J19</f>
        <v/>
      </c>
      <c r="H19" s="12"/>
      <c r="I19" s="12"/>
      <c r="J19">
        <f>I19</f>
        <v/>
      </c>
    </row>
    <row r="20" spans="1:10" customHeight="1" ht="40">
      <c r="A20" s="11" t="s">
        <v>73</v>
      </c>
      <c r="B20" s="11"/>
      <c r="C20" s="11"/>
      <c r="D20" s="11"/>
      <c r="E20" s="11"/>
      <c r="F20" s="11"/>
      <c r="G20" s="17">
        <f>'Vật tư hoàn thiện'!J30</f>
        <v>310868000</v>
      </c>
      <c r="H20" s="12"/>
      <c r="I20" s="12"/>
    </row>
    <row r="21" spans="1:10" customHeight="1" ht="100">
      <c r="A21" s="13">
        <v>13</v>
      </c>
      <c r="B21" s="13"/>
      <c r="C21" s="14" t="s">
        <v>74</v>
      </c>
      <c r="D21" s="14" t="s">
        <v>75</v>
      </c>
      <c r="E21" s="13"/>
      <c r="F21" s="13" t="s">
        <v>44</v>
      </c>
      <c r="G21" s="16">
        <v>2500000.0</v>
      </c>
      <c r="H21" s="15">
        <v>24.885</v>
      </c>
      <c r="I21" s="16">
        <f>ROUND(H21, 3)*G21</f>
        <v>62212500</v>
      </c>
      <c r="J21" s="13"/>
    </row>
    <row r="22" spans="1:10" customHeight="1" ht="100">
      <c r="A22" s="13">
        <v>14</v>
      </c>
      <c r="B22" s="13"/>
      <c r="C22" s="14" t="s">
        <v>74</v>
      </c>
      <c r="D22" s="14" t="s">
        <v>76</v>
      </c>
      <c r="E22" s="13"/>
      <c r="F22" s="13" t="s">
        <v>44</v>
      </c>
      <c r="G22" s="16">
        <v>2500000.0</v>
      </c>
      <c r="H22" s="15">
        <v>23.54</v>
      </c>
      <c r="I22" s="16">
        <f>ROUND(H22, 3)*G22</f>
        <v>58850000</v>
      </c>
      <c r="J22" s="13"/>
    </row>
    <row r="23" spans="1:10" customHeight="1" ht="100">
      <c r="A23" s="13">
        <v>15</v>
      </c>
      <c r="B23" s="13"/>
      <c r="C23" s="14" t="s">
        <v>74</v>
      </c>
      <c r="D23" s="14" t="s">
        <v>77</v>
      </c>
      <c r="E23" s="13"/>
      <c r="F23" s="13" t="s">
        <v>78</v>
      </c>
      <c r="G23" s="16">
        <v>693000.0</v>
      </c>
      <c r="H23" s="15">
        <v>7.0</v>
      </c>
      <c r="I23" s="16">
        <f>ROUND(H23, 3)*G23</f>
        <v>4851000</v>
      </c>
      <c r="J23" s="13"/>
    </row>
    <row r="24" spans="1:10" customHeight="1" ht="100">
      <c r="A24" s="13">
        <v>16</v>
      </c>
      <c r="B24" s="13"/>
      <c r="C24" s="14" t="s">
        <v>74</v>
      </c>
      <c r="D24" s="14" t="s">
        <v>79</v>
      </c>
      <c r="E24" s="13"/>
      <c r="F24" s="13" t="s">
        <v>78</v>
      </c>
      <c r="G24" s="16">
        <v>2680000.0</v>
      </c>
      <c r="H24" s="15">
        <v>1.0</v>
      </c>
      <c r="I24" s="16">
        <f>ROUND(H24, 3)*G24</f>
        <v>2680000</v>
      </c>
      <c r="J24" s="13"/>
    </row>
    <row r="25" spans="1:10" customHeight="1" ht="100">
      <c r="A25" s="13">
        <v>17</v>
      </c>
      <c r="B25" s="13"/>
      <c r="C25" s="14" t="s">
        <v>74</v>
      </c>
      <c r="D25" s="14" t="s">
        <v>80</v>
      </c>
      <c r="E25" s="13"/>
      <c r="F25" s="13" t="s">
        <v>81</v>
      </c>
      <c r="G25" s="16">
        <v>52990.0</v>
      </c>
      <c r="H25" s="15">
        <v>900.0</v>
      </c>
      <c r="I25" s="16">
        <f>ROUND(H25, 3)*G25</f>
        <v>47691000</v>
      </c>
      <c r="J25" s="13"/>
    </row>
    <row r="26" spans="1:10" customHeight="1" ht="100">
      <c r="A26" s="13">
        <v>18</v>
      </c>
      <c r="B26" s="13"/>
      <c r="C26" s="14" t="s">
        <v>74</v>
      </c>
      <c r="D26" s="14" t="s">
        <v>82</v>
      </c>
      <c r="E26" s="13"/>
      <c r="F26" s="13" t="s">
        <v>83</v>
      </c>
      <c r="G26" s="16">
        <v>13580000.0</v>
      </c>
      <c r="H26" s="15">
        <v>2.0</v>
      </c>
      <c r="I26" s="16">
        <f>ROUND(H26, 3)*G26</f>
        <v>27160000</v>
      </c>
      <c r="J26" s="13"/>
    </row>
    <row r="27" spans="1:10" customHeight="1" ht="100">
      <c r="A27" s="13">
        <v>19</v>
      </c>
      <c r="B27" s="13"/>
      <c r="C27" s="14" t="s">
        <v>74</v>
      </c>
      <c r="D27" s="14" t="s">
        <v>84</v>
      </c>
      <c r="E27" s="13"/>
      <c r="F27" s="13" t="s">
        <v>81</v>
      </c>
      <c r="G27" s="16">
        <v>28400.0</v>
      </c>
      <c r="H27" s="15">
        <v>540.0</v>
      </c>
      <c r="I27" s="16">
        <f>ROUND(H27, 3)*G27</f>
        <v>15336000</v>
      </c>
      <c r="J27" s="13"/>
    </row>
    <row r="28" spans="1:10" customHeight="1" ht="100">
      <c r="A28" s="13">
        <v>20</v>
      </c>
      <c r="B28" s="13"/>
      <c r="C28" s="14" t="s">
        <v>74</v>
      </c>
      <c r="D28" s="14" t="s">
        <v>85</v>
      </c>
      <c r="E28" s="13"/>
      <c r="F28" s="13" t="s">
        <v>44</v>
      </c>
      <c r="G28" s="16">
        <v>2200000.0</v>
      </c>
      <c r="H28" s="15">
        <v>8.8</v>
      </c>
      <c r="I28" s="16">
        <f>ROUND(H28, 3)*G28</f>
        <v>19360000</v>
      </c>
      <c r="J28" s="13"/>
    </row>
    <row r="29" spans="1:10" customHeight="1" ht="100">
      <c r="A29" s="13">
        <v>21</v>
      </c>
      <c r="B29" s="13"/>
      <c r="C29" s="14" t="s">
        <v>74</v>
      </c>
      <c r="D29" s="14" t="s">
        <v>86</v>
      </c>
      <c r="E29" s="13"/>
      <c r="F29" s="13" t="s">
        <v>44</v>
      </c>
      <c r="G29" s="16">
        <v>2500000.0</v>
      </c>
      <c r="H29" s="15">
        <v>23.935</v>
      </c>
      <c r="I29" s="16">
        <f>ROUND(H29, 3)*G29</f>
        <v>59837500</v>
      </c>
      <c r="J29" s="13"/>
    </row>
    <row r="30" spans="1:10" customHeight="1" ht="100">
      <c r="A30" s="13">
        <v>22</v>
      </c>
      <c r="B30" s="13"/>
      <c r="C30" s="14" t="s">
        <v>74</v>
      </c>
      <c r="D30" s="14" t="s">
        <v>87</v>
      </c>
      <c r="E30" s="13"/>
      <c r="F30" s="13" t="s">
        <v>83</v>
      </c>
      <c r="G30" s="16">
        <v>12890000.0</v>
      </c>
      <c r="H30" s="15">
        <v>1.0</v>
      </c>
      <c r="I30" s="16">
        <f>ROUND(H30, 3)*G30</f>
        <v>12890000</v>
      </c>
      <c r="J30" s="13">
        <f>SUM(I21:J30)</f>
        <v>310868000</v>
      </c>
    </row>
    <row r="31" spans="1:10">
      <c r="A31" s="18" t="s">
        <v>14</v>
      </c>
      <c r="I31" s="19">
        <f>SUM(I5:I30)</f>
        <v>392683839.68</v>
      </c>
    </row>
  </sheetData>
  <mergeCells>
    <mergeCell ref="A1:C1"/>
    <mergeCell ref="A2:I2"/>
    <mergeCell ref="D1:I1"/>
    <mergeCell ref="A4:F4"/>
    <mergeCell ref="G4:I4"/>
    <mergeCell ref="A13:F13"/>
    <mergeCell ref="G13:I13"/>
    <mergeCell ref="A15:F15"/>
    <mergeCell ref="G15:I15"/>
    <mergeCell ref="A19:F19"/>
    <mergeCell ref="G19:I19"/>
    <mergeCell ref="A20:F20"/>
    <mergeCell ref="G20:I20"/>
    <mergeCell ref="A31:H3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2023-07-25T16:13:16+07:00</dcterms:created>
  <dcterms:modified xsi:type="dcterms:W3CDTF">2023-07-25T16:13:16+07:00</dcterms:modified>
  <dc:title>Untitled Spreadsheet</dc:title>
  <dc:description/>
  <dc:subject/>
  <cp:keywords/>
  <cp:category/>
</cp:coreProperties>
</file>