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<sst xmlns="http://schemas.openxmlformats.org/spreadsheetml/2006/main" uniqueCount="75">
  <si>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</si>
  <si>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21/04/2023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</si>
  <si>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</si>
  <si>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</si>
  <si>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</si>
  <si>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</si>
  <si>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</si>
  <si>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</si>
  <si>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</si>
  <si>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</si>
  <si>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</si>
  <si>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</si>
  <si>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</si>
  <si>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</si>
  <si>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</si>
  <si>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</si>
  <si>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</si>
  <si>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</si>
  <si>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</si>
  <si>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</si>
  <si>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</si>
  <si>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</si>
  <si>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</si>
  <si>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</si>
  <si>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</si>
  <si>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</si>
  <si>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</si>
  <si>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</si>
  <si>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</si>
  <si>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</si>
  <si>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</si>
  <si>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</si>
  <si>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</si>
  <si>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</si>
  <si>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</si>
  <si>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</si>
  <si>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</si>
  <si>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Phương Nam</t>
  </si>
  <si>
    <t>Gạch men màu trắng Phương Nam 3606 300mmx600mm</t>
  </si>
  <si>
    <t>G01000139</t>
  </si>
  <si>
    <t>m²</t>
  </si>
  <si>
    <t>Vicenza</t>
  </si>
  <si>
    <t>Gạch bán sứ Vicenza CM6829 600mmx600mm</t>
  </si>
  <si>
    <t>G02000013</t>
  </si>
  <si>
    <t>Nice</t>
  </si>
  <si>
    <t>Gạch granite Nice NHS66.6007D 600mmx600mm</t>
  </si>
  <si>
    <t>G03000003</t>
  </si>
  <si>
    <t>Hoàng Hà</t>
  </si>
  <si>
    <t>Gạch men Hoàng Hà LX33205 300mmx300mm</t>
  </si>
  <si>
    <t>G01000052</t>
  </si>
  <si>
    <t>Hoàn Mỹ</t>
  </si>
  <si>
    <t>Gạch men vân gỗ 38003 HM: 600mmx600mm</t>
  </si>
  <si>
    <t>C29000135</t>
  </si>
  <si>
    <t>II. Sơn</t>
  </si>
  <si>
    <t>KCC</t>
  </si>
  <si>
    <t>Sơn lót nội thất KORESEALER KCC (Mã màu: #ffffff - Dung tích: 18L)</t>
  </si>
  <si>
    <t>K04000003</t>
  </si>
  <si>
    <t>Thùng</t>
  </si>
  <si>
    <t>III. Danh sách thiết bị vệ sinh</t>
  </si>
  <si>
    <t>IV. Danh sách tôn</t>
  </si>
  <si>
    <t>V. Vật tư hoàn thiện</t>
  </si>
  <si>
    <t>Không có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</si>
  <si>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</si>
  <si>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</si>
  <si>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</si>
  <si>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</si>
  <si>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</si>
  <si>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</si>
  <si>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Bồn nước</t>
  </si>
  <si>
    <t>Cái</t>
  </si>
  <si>
    <t>Dây điện</t>
  </si>
  <si>
    <t>Chậu rửa chén</t>
  </si>
  <si>
    <t>Bộ</t>
  </si>
  <si>
    <t>Gương soi</t>
  </si>
  <si>
    <t>Cửa đi 4 cánh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</si>
</sst>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0c5d6d6c2968acda25ba2c4451bf19a.jpg"/><Relationship Id="rId3" Type="http://schemas.openxmlformats.org/officeDocument/2006/relationships/image" Target="../media/c4362aeb7e89ac936969be53c87b6f4b.jpg"/><Relationship Id="rId4" Type="http://schemas.openxmlformats.org/officeDocument/2006/relationships/image" Target="../media/69c412809c74f48ca982890160f8dec9.jpg"/><Relationship Id="rId5" Type="http://schemas.openxmlformats.org/officeDocument/2006/relationships/image" Target="../media/a1b9a9ebb2e4d1b61663b30eeae9148b.jpg"/><Relationship Id="rId6" Type="http://schemas.openxmlformats.org/officeDocument/2006/relationships/image" Target="../media/3b2a014695a733d856abb9d6f5dec3a8.jpg"/><Relationship Id="rId7" Type="http://schemas.openxmlformats.org/officeDocument/2006/relationships/image" Target="../media/48e7f8cf295faf699ef727078dd3e750.jpg"/><Relationship Id="rId8" Type="http://schemas.openxmlformats.org/officeDocument/2006/relationships/image" Target="../media/106b7b10cddfd9db4d14a29e6bf98a7a.jp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21/04/2023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1913295600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1167790028.8</v>
      </c>
    </row>
    <row r="6" spans="1:5">
      <c r="A6" s="2">
        <v>2.1</v>
      </c>
      <c r="B6" s="2" t="s">
        <v>8</v>
      </c>
      <c r="C6" s="34">
        <f>'Vật tư hoàn thiện'!J10</f>
        <v>94806028.8</v>
      </c>
    </row>
    <row r="7" spans="1:5">
      <c r="A7" s="2">
        <v>2.2</v>
      </c>
      <c r="B7" s="2" t="s">
        <v>9</v>
      </c>
      <c r="C7" s="34">
        <f>'Vật tư hoàn thiện'!J12</f>
        <v>101530000</v>
      </c>
    </row>
    <row r="8" spans="1:5">
      <c r="A8" s="2">
        <v>2.3</v>
      </c>
      <c r="B8" s="2" t="s">
        <v>10</v>
      </c>
      <c r="C8" s="34">
        <f>'Vật tư hoàn thiện'!J13</f>
        <v/>
      </c>
    </row>
    <row r="9" spans="1:5">
      <c r="A9" s="2">
        <v>2.4</v>
      </c>
      <c r="B9" s="2" t="s">
        <v>6</v>
      </c>
      <c r="C9" s="34">
        <f>'Vật tư hoàn thiện'!J25</f>
        <v>971454000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848000000</v>
      </c>
    </row>
    <row r="13" spans="1:5">
      <c r="A13" s="13">
        <v>3.1</v>
      </c>
      <c r="B13" s="14" t="s">
        <v>13</v>
      </c>
      <c r="C13" s="16">
        <f>ROUND(E13, 4)*D13</f>
        <v>848000000</v>
      </c>
      <c r="D13" s="13">
        <v>1600000.0</v>
      </c>
      <c r="E13" s="13">
        <v>530.0</v>
      </c>
    </row>
    <row r="14" spans="1:5">
      <c r="A14" s="18" t="s">
        <v>14</v>
      </c>
      <c r="C14" s="19">
        <f>SUM(C4:C5)+C12</f>
        <v>3929085628.8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21/04/2023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1800.0</v>
      </c>
      <c r="C4" s="22">
        <v>37100.0</v>
      </c>
      <c r="D4" s="16">
        <f>ROUND(C4, 4)*B4</f>
        <v>66780000</v>
      </c>
    </row>
    <row r="5" spans="1:8">
      <c r="A5" s="14" t="s">
        <v>21</v>
      </c>
      <c r="B5" s="16">
        <v>350000.0</v>
      </c>
      <c r="C5" s="23">
        <v>50.88</v>
      </c>
      <c r="D5" s="16">
        <f>ROUND(C5, 4)*B5</f>
        <v>17808000</v>
      </c>
    </row>
    <row r="6" spans="1:8">
      <c r="A6" s="14" t="s">
        <v>22</v>
      </c>
      <c r="B6" s="16">
        <v>400000.0</v>
      </c>
      <c r="C6" s="23">
        <v>95.4</v>
      </c>
      <c r="D6" s="16">
        <f>ROUND(C6, 4)*B6</f>
        <v>38160000</v>
      </c>
    </row>
    <row r="7" spans="1:8">
      <c r="A7" s="14" t="s">
        <v>23</v>
      </c>
      <c r="B7" s="16">
        <v>10.0</v>
      </c>
      <c r="C7" s="22">
        <v>19610.0</v>
      </c>
      <c r="D7" s="16">
        <f>ROUND(C7, 4)*B7</f>
        <v>196100</v>
      </c>
    </row>
    <row r="8" spans="1:8">
      <c r="A8" s="14" t="s">
        <v>24</v>
      </c>
      <c r="B8" s="16">
        <v>1700.0</v>
      </c>
      <c r="C8" s="22">
        <v>102515.0</v>
      </c>
      <c r="D8" s="16">
        <f>ROUND(C8, 4)*B8</f>
        <v>174275500</v>
      </c>
    </row>
    <row r="9" spans="1:8">
      <c r="A9" s="14" t="s">
        <v>25</v>
      </c>
      <c r="B9" s="16">
        <v>19800.0</v>
      </c>
      <c r="C9" s="22">
        <v>81620.0</v>
      </c>
      <c r="D9" s="16">
        <f>ROUND(C9, 4)*B9</f>
        <v>1616076000</v>
      </c>
    </row>
    <row r="10" spans="1:8">
      <c r="A10" s="24" t="s">
        <v>14</v>
      </c>
      <c r="B10" s="16"/>
      <c r="C10" s="22"/>
      <c r="D10" s="25">
        <f>SUM(D4:D9)</f>
        <v>1913295600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6"/>
  <sheetViews>
    <sheetView tabSelected="0" workbookViewId="0" showGridLines="true" showRowColHeaders="1">
      <selection activeCell="I26" sqref="I26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85.979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21/04/2023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thiện'!J10</f>
        <v>94806028.8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21800</v>
      </c>
      <c r="H5" s="15">
        <v>2295</v>
      </c>
      <c r="I5" s="16">
        <f>ROUND(H5, 3)*G5</f>
        <v>50031000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40</v>
      </c>
      <c r="G6" s="16">
        <v>136400</v>
      </c>
      <c r="H6" s="15">
        <v>23.04</v>
      </c>
      <c r="I6" s="16">
        <f>ROUND(H6, 3)*G6</f>
        <v>3142656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40</v>
      </c>
      <c r="G7" s="16">
        <v>162801</v>
      </c>
      <c r="H7" s="15">
        <v>11.52</v>
      </c>
      <c r="I7" s="16">
        <f>ROUND(H7, 3)*G7</f>
        <v>1875467.52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40</v>
      </c>
      <c r="G8" s="16">
        <v>183041</v>
      </c>
      <c r="H8" s="15">
        <v>95.04</v>
      </c>
      <c r="I8" s="16">
        <f>ROUND(H8, 3)*G8</f>
        <v>17396216.64</v>
      </c>
      <c r="J8" s="13"/>
    </row>
    <row r="9" spans="1:10" customHeight="1" ht="100">
      <c r="A9" s="13">
        <v>5</v>
      </c>
      <c r="B9" s="13"/>
      <c r="C9" s="14" t="s">
        <v>47</v>
      </c>
      <c r="D9" s="14" t="s">
        <v>48</v>
      </c>
      <c r="E9" s="13" t="s">
        <v>49</v>
      </c>
      <c r="F9" s="13" t="s">
        <v>40</v>
      </c>
      <c r="G9" s="16">
        <v>132000</v>
      </c>
      <c r="H9" s="15">
        <v>118.08</v>
      </c>
      <c r="I9" s="16">
        <f>ROUND(H9, 3)*G9</f>
        <v>15586560</v>
      </c>
      <c r="J9" s="13"/>
    </row>
    <row r="10" spans="1:10" customHeight="1" ht="100">
      <c r="A10" s="13">
        <v>6</v>
      </c>
      <c r="B10" s="13"/>
      <c r="C10" s="14" t="s">
        <v>50</v>
      </c>
      <c r="D10" s="14" t="s">
        <v>51</v>
      </c>
      <c r="E10" s="13" t="s">
        <v>52</v>
      </c>
      <c r="F10" s="13" t="s">
        <v>40</v>
      </c>
      <c r="G10" s="16">
        <v>147008</v>
      </c>
      <c r="H10" s="15">
        <v>46.08</v>
      </c>
      <c r="I10" s="16">
        <f>ROUND(H10, 3)*G10</f>
        <v>6774128.64</v>
      </c>
      <c r="J10" s="13">
        <f>SUM(I5:J10)</f>
        <v>94806028.8</v>
      </c>
    </row>
    <row r="11" spans="1:10" customHeight="1" ht="40">
      <c r="A11" s="11" t="s">
        <v>53</v>
      </c>
      <c r="B11" s="11"/>
      <c r="C11" s="11"/>
      <c r="D11" s="11"/>
      <c r="E11" s="11"/>
      <c r="F11" s="11"/>
      <c r="G11" s="17">
        <f>'Vật tư hoàn thiện'!J12</f>
        <v>101530000</v>
      </c>
      <c r="H11" s="12"/>
      <c r="I11" s="12"/>
    </row>
    <row r="12" spans="1:10" customHeight="1" ht="100">
      <c r="A12" s="13">
        <v>7</v>
      </c>
      <c r="B12" s="13"/>
      <c r="C12" s="14" t="s">
        <v>54</v>
      </c>
      <c r="D12" s="14" t="s">
        <v>55</v>
      </c>
      <c r="E12" s="13" t="s">
        <v>56</v>
      </c>
      <c r="F12" s="13" t="s">
        <v>57</v>
      </c>
      <c r="G12" s="16">
        <v>923000</v>
      </c>
      <c r="H12" s="15">
        <v>110.0</v>
      </c>
      <c r="I12" s="16">
        <f>ROUND(H12, 3)*G12</f>
        <v>101530000</v>
      </c>
      <c r="J12" s="13">
        <f>I12</f>
        <v>101530000</v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60</v>
      </c>
      <c r="B15" s="11"/>
      <c r="C15" s="11"/>
      <c r="D15" s="11"/>
      <c r="E15" s="11"/>
      <c r="F15" s="11"/>
      <c r="G15" s="17">
        <f>'Vật tư hoàn thiện'!J25</f>
        <v>971454000</v>
      </c>
      <c r="H15" s="12"/>
      <c r="I15" s="12"/>
    </row>
    <row r="16" spans="1:10" customHeight="1" ht="100">
      <c r="A16" s="13">
        <v>8</v>
      </c>
      <c r="B16" s="13"/>
      <c r="C16" s="14" t="s">
        <v>61</v>
      </c>
      <c r="D16" s="14" t="s">
        <v>62</v>
      </c>
      <c r="E16" s="13"/>
      <c r="F16" s="13" t="s">
        <v>40</v>
      </c>
      <c r="G16" s="16">
        <v>2500000.0</v>
      </c>
      <c r="H16" s="15">
        <v>4.59</v>
      </c>
      <c r="I16" s="16">
        <f>ROUND(H16, 3)*G16</f>
        <v>11475000</v>
      </c>
      <c r="J16" s="13"/>
    </row>
    <row r="17" spans="1:10" customHeight="1" ht="100">
      <c r="A17" s="13">
        <v>9</v>
      </c>
      <c r="B17" s="13"/>
      <c r="C17" s="14" t="s">
        <v>61</v>
      </c>
      <c r="D17" s="14" t="s">
        <v>63</v>
      </c>
      <c r="E17" s="13"/>
      <c r="F17" s="13" t="s">
        <v>40</v>
      </c>
      <c r="G17" s="16">
        <v>2500000.0</v>
      </c>
      <c r="H17" s="15">
        <v>47.52</v>
      </c>
      <c r="I17" s="16">
        <f>ROUND(H17, 3)*G17</f>
        <v>118800000</v>
      </c>
      <c r="J17" s="13"/>
    </row>
    <row r="18" spans="1:10" customHeight="1" ht="100">
      <c r="A18" s="13">
        <v>10</v>
      </c>
      <c r="B18" s="13"/>
      <c r="C18" s="14" t="s">
        <v>61</v>
      </c>
      <c r="D18" s="14" t="s">
        <v>64</v>
      </c>
      <c r="E18" s="13"/>
      <c r="F18" s="13" t="s">
        <v>40</v>
      </c>
      <c r="G18" s="16">
        <v>2200000.0</v>
      </c>
      <c r="H18" s="15">
        <v>22.28</v>
      </c>
      <c r="I18" s="16">
        <f>ROUND(H18, 3)*G18</f>
        <v>49016000</v>
      </c>
      <c r="J18" s="13"/>
    </row>
    <row r="19" spans="1:10" customHeight="1" ht="100">
      <c r="A19" s="13">
        <v>11</v>
      </c>
      <c r="B19" s="13"/>
      <c r="C19" s="14" t="s">
        <v>61</v>
      </c>
      <c r="D19" s="14" t="s">
        <v>65</v>
      </c>
      <c r="E19" s="13"/>
      <c r="F19" s="13" t="s">
        <v>40</v>
      </c>
      <c r="G19" s="16">
        <v>2500000.0</v>
      </c>
      <c r="H19" s="15">
        <v>9.72</v>
      </c>
      <c r="I19" s="16">
        <f>ROUND(H19, 3)*G19</f>
        <v>24300000</v>
      </c>
      <c r="J19" s="13"/>
    </row>
    <row r="20" spans="1:10" customHeight="1" ht="100">
      <c r="A20" s="13">
        <v>12</v>
      </c>
      <c r="B20" s="13"/>
      <c r="C20" s="14" t="s">
        <v>61</v>
      </c>
      <c r="D20" s="14" t="s">
        <v>66</v>
      </c>
      <c r="E20" s="13"/>
      <c r="F20" s="13" t="s">
        <v>67</v>
      </c>
      <c r="G20" s="16">
        <v>28400.0</v>
      </c>
      <c r="H20" s="15">
        <v>1000.0</v>
      </c>
      <c r="I20" s="16">
        <f>ROUND(H20, 3)*G20</f>
        <v>28400000</v>
      </c>
      <c r="J20" s="13"/>
    </row>
    <row r="21" spans="1:10" customHeight="1" ht="100">
      <c r="A21" s="13">
        <v>13</v>
      </c>
      <c r="B21" s="13"/>
      <c r="C21" s="14" t="s">
        <v>61</v>
      </c>
      <c r="D21" s="14" t="s">
        <v>68</v>
      </c>
      <c r="E21" s="13"/>
      <c r="F21" s="13" t="s">
        <v>69</v>
      </c>
      <c r="G21" s="16">
        <v>7178000.0</v>
      </c>
      <c r="H21" s="15">
        <v>1.0</v>
      </c>
      <c r="I21" s="16">
        <f>ROUND(H21, 3)*G21</f>
        <v>7178000</v>
      </c>
      <c r="J21" s="13"/>
    </row>
    <row r="22" spans="1:10" customHeight="1" ht="100">
      <c r="A22" s="13">
        <v>14</v>
      </c>
      <c r="B22" s="13"/>
      <c r="C22" s="14" t="s">
        <v>61</v>
      </c>
      <c r="D22" s="14" t="s">
        <v>70</v>
      </c>
      <c r="E22" s="13"/>
      <c r="F22" s="13" t="s">
        <v>67</v>
      </c>
      <c r="G22" s="16">
        <v>52990.0</v>
      </c>
      <c r="H22" s="15">
        <v>1000.0</v>
      </c>
      <c r="I22" s="16">
        <f>ROUND(H22, 3)*G22</f>
        <v>52990000</v>
      </c>
      <c r="J22" s="13"/>
    </row>
    <row r="23" spans="1:10" customHeight="1" ht="100">
      <c r="A23" s="13">
        <v>15</v>
      </c>
      <c r="B23" s="13"/>
      <c r="C23" s="14" t="s">
        <v>61</v>
      </c>
      <c r="D23" s="14" t="s">
        <v>71</v>
      </c>
      <c r="E23" s="13"/>
      <c r="F23" s="13" t="s">
        <v>72</v>
      </c>
      <c r="G23" s="16">
        <v>4312000.0</v>
      </c>
      <c r="H23" s="15">
        <v>1.0</v>
      </c>
      <c r="I23" s="16">
        <f>ROUND(H23, 3)*G23</f>
        <v>4312000</v>
      </c>
      <c r="J23" s="13"/>
    </row>
    <row r="24" spans="1:10" customHeight="1" ht="100">
      <c r="A24" s="13">
        <v>16</v>
      </c>
      <c r="B24" s="13"/>
      <c r="C24" s="14" t="s">
        <v>61</v>
      </c>
      <c r="D24" s="14" t="s">
        <v>73</v>
      </c>
      <c r="E24" s="13"/>
      <c r="F24" s="13" t="s">
        <v>72</v>
      </c>
      <c r="G24" s="16">
        <v>693000.0</v>
      </c>
      <c r="H24" s="15">
        <v>6.0</v>
      </c>
      <c r="I24" s="16">
        <f>ROUND(H24, 3)*G24</f>
        <v>4158000</v>
      </c>
      <c r="J24" s="13"/>
    </row>
    <row r="25" spans="1:10" customHeight="1" ht="100">
      <c r="A25" s="13">
        <v>17</v>
      </c>
      <c r="B25" s="13"/>
      <c r="C25" s="14" t="s">
        <v>61</v>
      </c>
      <c r="D25" s="14" t="s">
        <v>74</v>
      </c>
      <c r="E25" s="13"/>
      <c r="F25" s="13" t="s">
        <v>40</v>
      </c>
      <c r="G25" s="16">
        <v>2500000.0</v>
      </c>
      <c r="H25" s="15">
        <v>268.33</v>
      </c>
      <c r="I25" s="16">
        <f>ROUND(H25, 3)*G25</f>
        <v>670825000</v>
      </c>
      <c r="J25" s="13">
        <f>SUM(I16:J25)</f>
        <v>971454000</v>
      </c>
    </row>
    <row r="26" spans="1:10">
      <c r="A26" s="18" t="s">
        <v>14</v>
      </c>
      <c r="I26" s="19">
        <f>SUM(I5:I25)</f>
        <v>1167790028.8</v>
      </c>
    </row>
  </sheetData>
  <mergeCells>
    <mergeCell ref="A1:C1"/>
    <mergeCell ref="A2:I2"/>
    <mergeCell ref="D1:I1"/>
    <mergeCell ref="A4:F4"/>
    <mergeCell ref="G4:I4"/>
    <mergeCell ref="A11:F11"/>
    <mergeCell ref="G11:I11"/>
    <mergeCell ref="A13:F13"/>
    <mergeCell ref="G13:I13"/>
    <mergeCell ref="A14:F14"/>
    <mergeCell ref="G14:I14"/>
    <mergeCell ref="A15:F15"/>
    <mergeCell ref="G15:I15"/>
    <mergeCell ref="A26:H2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2023-04-21T15:43:41+07:00</dcterms:created>
  <dcterms:modified xsi:type="dcterms:W3CDTF">2023-04-21T15:43:41+07:00</dcterms:modified>
  <dc:title>Untitled Spreadsheet</dc:title>
  <dc:description/>
  <dc:subject/>
  <cp:keywords/>
  <cp:category/>
</cp:coreProperties>
</file>