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<sst xmlns="http://schemas.openxmlformats.org/spreadsheetml/2006/main" uniqueCount="67">
  <si>
    <t>Tổng hợp đơn giá</t>
  </si>
  <si>
    <r>
      <rPr>
        <rFont val="Times New Roman"/>
        <b val="true"/>
        <i val="false"/>
        <strike val="false"/>
        <color rgb="FF000000"/>
        <sz val="11"/>
        <u val="none"/>
      </rPr>
      <t xml:space="preserve">Thông tin khách hàng:</t>
    </r>
    <r>
      <rPr>
        <rFont val="Times New Roman"/>
        <b val="false"/>
        <i val="false"/>
        <strike val="false"/>
        <color rgb="FF000000"/>
        <sz val="11"/>
        <u val="none"/>
      </rPr>
      <t xml:space="preserve">
Họ và tên: 
Số điện thoại: 
Ngày xuất báo giá: 29/07/2023</t>
    </r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</si>
  <si>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</si>
  <si>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</si>
  <si>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</si>
  <si>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</si>
  <si>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</si>
  <si>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</si>
  <si>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</si>
  <si>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</si>
  <si>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</si>
  <si>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</si>
  <si>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</si>
  <si>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</si>
  <si>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</si>
  <si>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</si>
  <si>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</si>
  <si>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</si>
  <si>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</si>
  <si>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</si>
  <si>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</si>
  <si>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</si>
  <si>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</si>
  <si>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SKU</t>
  </si>
  <si>
    <t>Đơn vị tính</t>
  </si>
  <si>
    <t>I. Danh sách gạch &amp; ngói</t>
  </si>
  <si>
    <t>Royal Hưng Yên</t>
  </si>
  <si>
    <t>Gạch bán sứ Royal Hưng Yên RB5503 500mmx500mm</t>
  </si>
  <si>
    <t>G02000006</t>
  </si>
  <si>
    <t>m²</t>
  </si>
  <si>
    <t>Vicenza</t>
  </si>
  <si>
    <t>Gạch bán sứ Vicenza HSG680005 600mmx600mm</t>
  </si>
  <si>
    <t>G02000021</t>
  </si>
  <si>
    <t>Shijar</t>
  </si>
  <si>
    <t>Gạch men Shijar CM36805B 300mmx600mm</t>
  </si>
  <si>
    <t>G01000051</t>
  </si>
  <si>
    <t>Trung Nguyên</t>
  </si>
  <si>
    <t>Gạch men Trung Nguyên THS36008TD 300mmx600mm</t>
  </si>
  <si>
    <t>G01000119</t>
  </si>
  <si>
    <t>Hoàng Hà</t>
  </si>
  <si>
    <t>Gạch men Hoàng Hà AN387 300mmx300mm</t>
  </si>
  <si>
    <t>G01000447</t>
  </si>
  <si>
    <t>II. Sơn</t>
  </si>
  <si>
    <t>TOA</t>
  </si>
  <si>
    <t>Sơn nước ngoại thất SuperShield siêu bóng Màu Pha TOA (Mã màu: #888b94 - Dung tích: 0.875L)</t>
  </si>
  <si>
    <t>C35000560</t>
  </si>
  <si>
    <t>Lon</t>
  </si>
  <si>
    <t>Sơn nước ngoại thất SuperShield siêu bóng Màu Pha TOA (Mã màu: #465b5c - Dung tích: 0.875L)</t>
  </si>
  <si>
    <t>III. Danh sách thiết bị vệ sinh</t>
  </si>
  <si>
    <t>IV. Danh sách tôn</t>
  </si>
  <si>
    <t>V. Vật tư hoàn thiện</t>
  </si>
  <si>
    <t>Không có</t>
  </si>
  <si>
    <t>Bồn tắm</t>
  </si>
  <si>
    <t>Cái</t>
  </si>
  <si>
    <t>Cửa sổ 2 cánh</t>
  </si>
  <si>
    <t>Cửa đi 4 cánh</t>
  </si>
  <si>
    <t>Gương soi</t>
  </si>
  <si>
    <t>Bộ</t>
  </si>
  <si>
    <t>Bồn vệ sinh kèm vòi xịt</t>
  </si>
  <si>
    <t>Lavabo (kèm phụ kiện)</t>
  </si>
  <si>
    <t>Vòi tắm hoa sen nóng lạnh</t>
  </si>
  <si>
    <t>Chậu rửa INOX cao cấp 105 Toàn Mỹ: 1050mmx440mmx220mm</t>
  </si>
  <si>
    <t>Cửa đi 2 cánh</t>
  </si>
  <si>
    <t>Cửa đi vệ sinh 1 cánh</t>
  </si>
  <si>
    <t>Cửa sổ 1 cánh</t>
  </si>
  <si>
    <t>Bồn nước</t>
  </si>
  <si>
    <t>Máy nước nóng năng lượng mặt trời I304 24 ống TM: 240L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</si>
</sst>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7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6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0"/>
    <xf xfId="0" fontId="1" numFmtId="0" fillId="0" borderId="0" applyFont="1" applyNumberFormat="0" applyFill="0" applyBorder="0" applyAlignment="0"/>
    <xf xfId="0" fontId="0" numFmtId="0" fillId="0" borderId="1" applyFont="0" applyNumberFormat="0" applyFill="0" applyBorder="1" applyAlignment="1">
      <alignment vertical="center" textRotation="0" wrapText="tru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/>
    <xf xfId="0" fontId="0" numFmtId="3" fillId="0" borderId="1" applyFont="0" applyNumberFormat="1" applyFill="0" applyBorder="1" applyAlignment="1">
      <alignment vertical="center" textRotation="0" wrapText="tru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/>
    <xf xfId="0" fontId="4" numFmtId="0" fillId="2" borderId="1" applyFont="1" applyNumberFormat="0" applyFill="1" applyBorder="1" applyAlignment="1">
      <alignment vertical="center" textRotation="0" wrapText="false" shrinkToFit="false"/>
    </xf>
    <xf xfId="0" fontId="3" numFmtId="0" fillId="2" borderId="1" applyFont="1" applyNumberFormat="0" applyFill="1" applyBorder="1" applyAlignment="1">
      <alignment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2" borderId="1" applyFont="1" applyNumberFormat="1" applyFill="1" applyBorder="1" applyAlignment="1">
      <alignment vertical="center" textRotation="0" wrapText="false" shrinkToFit="false"/>
    </xf>
    <xf xfId="0" fontId="6" numFmtId="0" fillId="0" borderId="0" applyFont="1" applyNumberFormat="0" applyFill="0" applyBorder="0" applyAlignment="1">
      <alignment horizontal="right" vertical="center" textRotation="0" wrapText="false" shrinkToFit="false"/>
    </xf>
    <xf xfId="0" fontId="6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1" numFmtId="0" fillId="0" borderId="1" applyFont="1" applyNumberFormat="0" applyFill="0" applyBorder="1" applyAlignment="1">
      <alignment vertical="center" textRotation="0" wrapText="tru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1">
      <alignment vertical="center" textRotation="0" wrapText="true" shrinkToFit="false"/>
    </xf>
    <xf xfId="0" fontId="1" numFmtId="164" fillId="0" borderId="1" applyFont="1" applyNumberFormat="1" applyFill="0" applyBorder="1" applyAlignment="1">
      <alignment vertical="center" textRotation="0" wrapText="true" shrinkToFit="false"/>
    </xf>
    <xf xfId="0" fontId="1" numFmtId="164" fillId="0" borderId="0" applyFont="1" applyNumberFormat="1" applyFill="0" applyBorder="0" applyAlignment="0"/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  <xf xfId="0" fontId="0" numFmtId="3" fillId="0" borderId="1" applyFont="0" applyNumberFormat="1" applyFill="0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Relationship Id="rId2" Type="http://schemas.openxmlformats.org/officeDocument/2006/relationships/image" Target="../media/15d563fc60506b8fc933eafb197618fe.jpg"/><Relationship Id="rId3" Type="http://schemas.openxmlformats.org/officeDocument/2006/relationships/image" Target="../media/637fb5529414d516f422b5095fba3857.jpg"/><Relationship Id="rId4" Type="http://schemas.openxmlformats.org/officeDocument/2006/relationships/image" Target="../media/766f241cf978e05f81d6cde611b81437.jpg"/><Relationship Id="rId5" Type="http://schemas.openxmlformats.org/officeDocument/2006/relationships/image" Target="../media/b605052de28d1d07dfcd2b58d3b48cb7.jpg"/><Relationship Id="rId6" Type="http://schemas.openxmlformats.org/officeDocument/2006/relationships/image" Target="../media/c8bd38bc49277e88360d9baceab7a3d2.jpg"/><Relationship Id="rId7" Type="http://schemas.openxmlformats.org/officeDocument/2006/relationships/image" Target="../media/52bc32b2f15e47db367d41fa12552f2e.jpg"/><Relationship Id="rId8" Type="http://schemas.openxmlformats.org/officeDocument/2006/relationships/image" Target="../media/52bc32b2f15e47db367d41fa12552f2e.jpg"/><Relationship Id="rId9" Type="http://schemas.openxmlformats.org/officeDocument/2006/relationships/image" Target="../media/86ad9cb8b67d22bb8a58bd275fbcb65e.png"/><Relationship Id="rId10" Type="http://schemas.openxmlformats.org/officeDocument/2006/relationships/image" Target="../media/be6e6d9f4259b3c1e815d6dab4c444cf.jpg"/><Relationship Id="rId11" Type="http://schemas.openxmlformats.org/officeDocument/2006/relationships/image" Target="../media/5d3342b2a2b91eddb2a41ef3d9b70f90.png"/><Relationship Id="rId12" Type="http://schemas.openxmlformats.org/officeDocument/2006/relationships/image" Target="../media/ab098f66b2abeb43fdaeb34ae5c7ceac.jpg"/><Relationship Id="rId13" Type="http://schemas.openxmlformats.org/officeDocument/2006/relationships/image" Target="../media/86ad9cb8b67d22bb8a58bd275fbcb65e.png"/><Relationship Id="rId14" Type="http://schemas.openxmlformats.org/officeDocument/2006/relationships/image" Target="../media/86ad9cb8b67d22bb8a58bd275fbcb65e.png"/><Relationship Id="rId15" Type="http://schemas.openxmlformats.org/officeDocument/2006/relationships/image" Target="../media/86ad9cb8b67d22bb8a58bd275fbcb65e.png"/><Relationship Id="rId16" Type="http://schemas.openxmlformats.org/officeDocument/2006/relationships/image" Target="../media/9039d8a9b986455a244e7a1ce575d147.jpg"/><Relationship Id="rId17" Type="http://schemas.openxmlformats.org/officeDocument/2006/relationships/image" Target="../media/b096889f3c400d636e4ed16d53c80fd4.png"/><Relationship Id="rId18" Type="http://schemas.openxmlformats.org/officeDocument/2006/relationships/image" Target="../media/4573173a758565419d352ff610490e7f.png"/><Relationship Id="rId19" Type="http://schemas.openxmlformats.org/officeDocument/2006/relationships/image" Target="../media/7954423ca0c94862d326a93e1aa3acd1.jpg"/><Relationship Id="rId20" Type="http://schemas.openxmlformats.org/officeDocument/2006/relationships/image" Target="../media/62f52c0bf755a07ea32c187618486a90.jpg"/><Relationship Id="rId21" Type="http://schemas.openxmlformats.org/officeDocument/2006/relationships/image" Target="../media/cbde0e0719dd44a8b4222691e042f2e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1428750" cy="92392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714375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1266825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1428750" cy="923925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1428750" cy="923925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1428750" cy="923925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142875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1057275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12395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135255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85725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3"/>
    </sheetView>
  </sheetViews>
  <sheetFormatPr defaultRowHeight="14.4" outlineLevelRow="0" outlineLevelCol="0"/>
  <cols>
    <col min="1" max="1" width="7.427" bestFit="true" customWidth="true" style="2"/>
    <col min="2" max="2" width="50" customWidth="true" style="2"/>
    <col min="3" max="3" width="36.42" bestFit="true" customWidth="true" style="33"/>
    <col min="4" max="4" width="9.10" hidden="true" style="0"/>
    <col min="5" max="5" width="9.10" hidden="true" style="0"/>
  </cols>
  <sheetData>
    <row r="1" spans="1:5" customHeight="1" ht="60">
      <c r="A1" s="4"/>
      <c r="B1" s="4"/>
      <c r="C1" s="34" t="s">
        <v>0</v>
      </c>
    </row>
    <row r="2" spans="1:5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
Số điện thoại: 
Ngày xuất báo giá: 29/07/2023</t>
          </r>
        </is>
      </c>
      <c r="B2" s="3"/>
      <c r="C2" s="35"/>
    </row>
    <row r="3" spans="1:5" customHeight="1" ht="60">
      <c r="A3" s="6" t="s">
        <v>2</v>
      </c>
      <c r="B3" s="6" t="s">
        <v>3</v>
      </c>
      <c r="C3" s="9" t="s">
        <v>4</v>
      </c>
    </row>
    <row r="4" spans="1:5" customHeight="1" ht="30">
      <c r="A4" s="21">
        <v>1</v>
      </c>
      <c r="B4" s="31" t="s">
        <v>5</v>
      </c>
      <c r="C4" s="32">
        <f>LOOKUP(2,1/(NOT(ISBLANK('Báo giá phần thô'!D:D))),'Báo giá phần thô'!D:D)</f>
        <v>0</v>
      </c>
    </row>
    <row r="5" spans="1:5" customHeight="1" ht="30">
      <c r="A5" s="21">
        <v>2</v>
      </c>
      <c r="B5" s="31" t="s">
        <v>6</v>
      </c>
      <c r="C5" s="32">
        <f>LOOKUP(2,1/(NOT(ISBLANK('Vật tư hoàn thiện'!I:I))),'Vật tư hoàn thiện'!I:I)</f>
        <v>748482492</v>
      </c>
    </row>
    <row r="6" spans="1:5">
      <c r="A6" s="2">
        <v>2.1</v>
      </c>
      <c r="B6" s="2" t="s">
        <v>8</v>
      </c>
      <c r="C6" s="33">
        <f>'Vật tư hoàn thiện'!J9</f>
        <v>26117442</v>
      </c>
    </row>
    <row r="7" spans="1:5">
      <c r="A7" s="2">
        <v>2.2</v>
      </c>
      <c r="B7" s="2" t="s">
        <v>9</v>
      </c>
      <c r="C7" s="33">
        <f>'Vật tư hoàn thiện'!J12</f>
        <v>539557050</v>
      </c>
    </row>
    <row r="8" spans="1:5">
      <c r="A8" s="2">
        <v>2.3</v>
      </c>
      <c r="B8" s="2" t="s">
        <v>10</v>
      </c>
      <c r="C8" s="33">
        <f>'Vật tư hoàn thiện'!J13</f>
        <v/>
      </c>
    </row>
    <row r="9" spans="1:5">
      <c r="A9" s="2">
        <v>2.4</v>
      </c>
      <c r="B9" s="2" t="s">
        <v>6</v>
      </c>
      <c r="C9" s="33">
        <f>'Vật tư hoàn thiện'!J28</f>
        <v>182808000</v>
      </c>
    </row>
    <row r="10" spans="1:5">
      <c r="A10" s="2">
        <v>2.5</v>
      </c>
      <c r="B10" s="2" t="s">
        <v>11</v>
      </c>
      <c r="C10" s="33"/>
    </row>
    <row r="11" spans="1:5">
      <c r="A11" s="2">
        <v>2.6</v>
      </c>
      <c r="B11" s="2" t="s">
        <v>12</v>
      </c>
      <c r="C11" s="33"/>
    </row>
    <row r="12" spans="1:5" customHeight="1" ht="30">
      <c r="A12" s="21">
        <v>3</v>
      </c>
      <c r="B12" s="31" t="s">
        <v>7</v>
      </c>
      <c r="C12" s="32">
        <v>0</v>
      </c>
    </row>
    <row r="13" spans="1:5">
      <c r="A13" s="18" t="s">
        <v>13</v>
      </c>
      <c r="C13" s="19">
        <f>SUM(C4:C5)</f>
        <v>748482492</v>
      </c>
    </row>
  </sheetData>
  <mergeCells>
    <mergeCell ref="A1:B1"/>
    <mergeCell ref="A2:C2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9.138" bestFit="true" customWidth="true" style="2"/>
    <col min="2" max="2" width="30" customWidth="true" style="10"/>
    <col min="3" max="3" width="16.425" bestFit="true" customWidth="true" style="30"/>
    <col min="4" max="4" width="30" customWidth="true" style="10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5"/>
      <c r="B1" s="27"/>
      <c r="C1" s="20" t="s">
        <v>14</v>
      </c>
    </row>
    <row r="2" spans="1:8" customHeight="1" ht="70">
      <c r="A2" s="26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
Số điện thoại: 
Ngày xuất báo giá: 29/07/2023</t>
          </r>
        </is>
      </c>
      <c r="B2" s="28"/>
      <c r="C2" s="29"/>
      <c r="D2" s="28"/>
    </row>
    <row r="3" spans="1:8" customHeight="1" ht="60">
      <c r="A3" s="21" t="s">
        <v>15</v>
      </c>
      <c r="B3" s="21" t="s">
        <v>16</v>
      </c>
      <c r="C3" s="21" t="s">
        <v>17</v>
      </c>
      <c r="D3" s="21" t="s">
        <v>18</v>
      </c>
    </row>
    <row r="4" spans="1:8">
      <c r="A4" s="23" t="s">
        <v>13</v>
      </c>
      <c r="B4" s="16"/>
      <c r="C4" s="22"/>
      <c r="D4" s="24">
        <f>SUM(D4:D3)</f>
        <v>0</v>
      </c>
    </row>
  </sheetData>
  <mergeCells>
    <mergeCell ref="A1:B1"/>
    <mergeCell ref="A2:D2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J29"/>
  <sheetViews>
    <sheetView tabSelected="0" workbookViewId="0" showGridLines="true" showRowColHeaders="1">
      <selection activeCell="I29" sqref="I29"/>
    </sheetView>
  </sheetViews>
  <sheetFormatPr defaultRowHeight="14.4" outlineLevelRow="0" outlineLevelCol="0"/>
  <cols>
    <col min="1" max="1" width="7.427" bestFit="true" customWidth="true" style="2"/>
    <col min="2" max="2" width="30" customWidth="true" style="2"/>
    <col min="3" max="3" width="18.995" bestFit="true" customWidth="true" style="2"/>
    <col min="4" max="4" width="118.114" bestFit="true" customWidth="true" style="2"/>
    <col min="5" max="5" width="15.139" bestFit="true" customWidth="true" style="2"/>
    <col min="6" max="6" width="17.71" bestFit="true" customWidth="true" style="2"/>
    <col min="7" max="7" width="13.854" bestFit="true" customWidth="true" style="10"/>
    <col min="8" max="8" width="16.425" bestFit="true" customWidth="true" style="2"/>
    <col min="9" max="9" width="16.425" bestFit="true" customWidth="true" style="10"/>
    <col min="10" max="10" width="9.10" hidden="true" style="0"/>
  </cols>
  <sheetData>
    <row r="1" spans="1:10" customHeight="1" ht="60">
      <c r="A1" s="4"/>
      <c r="B1" s="4"/>
      <c r="C1" s="4"/>
      <c r="D1" s="5" t="s">
        <v>19</v>
      </c>
      <c r="E1" s="1"/>
      <c r="F1" s="1"/>
      <c r="G1" s="7"/>
      <c r="H1" s="1"/>
      <c r="I1" s="7"/>
    </row>
    <row r="2" spans="1:10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
Số điện thoại: 
Ngày xuất báo giá: 29/07/2023</t>
          </r>
        </is>
      </c>
      <c r="B2" s="3"/>
      <c r="C2" s="3"/>
      <c r="D2" s="3"/>
      <c r="E2" s="3"/>
      <c r="F2" s="3"/>
      <c r="G2" s="8"/>
      <c r="H2" s="3"/>
      <c r="I2" s="8"/>
    </row>
    <row r="3" spans="1:10" customHeight="1" ht="60">
      <c r="A3" s="6" t="s">
        <v>2</v>
      </c>
      <c r="B3" s="6" t="s">
        <v>20</v>
      </c>
      <c r="C3" s="6" t="s">
        <v>21</v>
      </c>
      <c r="D3" s="6" t="s">
        <v>22</v>
      </c>
      <c r="E3" s="6" t="s">
        <v>23</v>
      </c>
      <c r="F3" s="6" t="s">
        <v>24</v>
      </c>
      <c r="G3" s="9" t="s">
        <v>16</v>
      </c>
      <c r="H3" s="6" t="s">
        <v>17</v>
      </c>
      <c r="I3" s="9" t="s">
        <v>18</v>
      </c>
    </row>
    <row r="4" spans="1:10" customHeight="1" ht="40">
      <c r="A4" s="11" t="s">
        <v>25</v>
      </c>
      <c r="B4" s="11"/>
      <c r="C4" s="11"/>
      <c r="D4" s="11"/>
      <c r="E4" s="11"/>
      <c r="F4" s="11"/>
      <c r="G4" s="17">
        <f>'Vật tư hoàn thiện'!J9</f>
        <v>26117442</v>
      </c>
      <c r="H4" s="12"/>
      <c r="I4" s="12"/>
    </row>
    <row r="5" spans="1:10" customHeight="1" ht="100">
      <c r="A5" s="13">
        <v>1</v>
      </c>
      <c r="B5" s="13"/>
      <c r="C5" s="14" t="s">
        <v>26</v>
      </c>
      <c r="D5" s="14" t="s">
        <v>27</v>
      </c>
      <c r="E5" s="13" t="s">
        <v>28</v>
      </c>
      <c r="F5" s="13" t="s">
        <v>29</v>
      </c>
      <c r="G5" s="16">
        <v>131994</v>
      </c>
      <c r="H5" s="15">
        <v>1</v>
      </c>
      <c r="I5" s="16">
        <f>ROUND(H5, 3)*G5</f>
        <v>131994</v>
      </c>
      <c r="J5" s="13"/>
    </row>
    <row r="6" spans="1:10" customHeight="1" ht="100">
      <c r="A6" s="13">
        <v>2</v>
      </c>
      <c r="B6" s="13"/>
      <c r="C6" s="14" t="s">
        <v>30</v>
      </c>
      <c r="D6" s="14" t="s">
        <v>31</v>
      </c>
      <c r="E6" s="13" t="s">
        <v>32</v>
      </c>
      <c r="F6" s="13" t="s">
        <v>29</v>
      </c>
      <c r="G6" s="16">
        <v>162795</v>
      </c>
      <c r="H6" s="15">
        <v>10.08</v>
      </c>
      <c r="I6" s="16">
        <f>ROUND(H6, 3)*G6</f>
        <v>1640973.6</v>
      </c>
      <c r="J6" s="13"/>
    </row>
    <row r="7" spans="1:10" customHeight="1" ht="100">
      <c r="A7" s="13">
        <v>3</v>
      </c>
      <c r="B7" s="13"/>
      <c r="C7" s="14" t="s">
        <v>33</v>
      </c>
      <c r="D7" s="14" t="s">
        <v>34</v>
      </c>
      <c r="E7" s="13" t="s">
        <v>35</v>
      </c>
      <c r="F7" s="13" t="s">
        <v>29</v>
      </c>
      <c r="G7" s="16">
        <v>161694</v>
      </c>
      <c r="H7" s="15">
        <v>51.84</v>
      </c>
      <c r="I7" s="16">
        <f>ROUND(H7, 3)*G7</f>
        <v>8382216.96</v>
      </c>
      <c r="J7" s="13"/>
    </row>
    <row r="8" spans="1:10" customHeight="1" ht="100">
      <c r="A8" s="13">
        <v>4</v>
      </c>
      <c r="B8" s="13"/>
      <c r="C8" s="14" t="s">
        <v>36</v>
      </c>
      <c r="D8" s="14" t="s">
        <v>37</v>
      </c>
      <c r="E8" s="13" t="s">
        <v>38</v>
      </c>
      <c r="F8" s="13" t="s">
        <v>29</v>
      </c>
      <c r="G8" s="16">
        <v>128694</v>
      </c>
      <c r="H8" s="15">
        <v>63.36</v>
      </c>
      <c r="I8" s="16">
        <f>ROUND(H8, 3)*G8</f>
        <v>8154051.84</v>
      </c>
      <c r="J8" s="13"/>
    </row>
    <row r="9" spans="1:10" customHeight="1" ht="100">
      <c r="A9" s="13">
        <v>5</v>
      </c>
      <c r="B9" s="13"/>
      <c r="C9" s="14" t="s">
        <v>39</v>
      </c>
      <c r="D9" s="14" t="s">
        <v>40</v>
      </c>
      <c r="E9" s="13" t="s">
        <v>41</v>
      </c>
      <c r="F9" s="13" t="s">
        <v>29</v>
      </c>
      <c r="G9" s="16">
        <v>139035</v>
      </c>
      <c r="H9" s="15">
        <v>56.16</v>
      </c>
      <c r="I9" s="16">
        <f>ROUND(H9, 3)*G9</f>
        <v>7808205.6</v>
      </c>
      <c r="J9" s="13">
        <f>SUM(I5:J9)</f>
        <v>26117442</v>
      </c>
    </row>
    <row r="10" spans="1:10" customHeight="1" ht="40">
      <c r="A10" s="11" t="s">
        <v>42</v>
      </c>
      <c r="B10" s="11"/>
      <c r="C10" s="11"/>
      <c r="D10" s="11"/>
      <c r="E10" s="11"/>
      <c r="F10" s="11"/>
      <c r="G10" s="17">
        <f>'Vật tư hoàn thiện'!J12</f>
        <v>539557050</v>
      </c>
      <c r="H10" s="12"/>
      <c r="I10" s="12"/>
    </row>
    <row r="11" spans="1:10" customHeight="1" ht="100">
      <c r="A11" s="13">
        <v>6</v>
      </c>
      <c r="B11" s="13"/>
      <c r="C11" s="14" t="s">
        <v>43</v>
      </c>
      <c r="D11" s="14" t="s">
        <v>44</v>
      </c>
      <c r="E11" s="13" t="s">
        <v>45</v>
      </c>
      <c r="F11" s="13" t="s">
        <v>46</v>
      </c>
      <c r="G11" s="16">
        <v>388450</v>
      </c>
      <c r="H11" s="15">
        <v>1381.0</v>
      </c>
      <c r="I11" s="16">
        <f>ROUND(H11, 3)*G11</f>
        <v>536449450</v>
      </c>
      <c r="J11" s="13"/>
    </row>
    <row r="12" spans="1:10" customHeight="1" ht="100">
      <c r="A12" s="13">
        <v>7</v>
      </c>
      <c r="B12" s="13"/>
      <c r="C12" s="14" t="s">
        <v>43</v>
      </c>
      <c r="D12" s="14" t="s">
        <v>47</v>
      </c>
      <c r="E12" s="13" t="s">
        <v>45</v>
      </c>
      <c r="F12" s="13" t="s">
        <v>46</v>
      </c>
      <c r="G12" s="16">
        <v>388450</v>
      </c>
      <c r="H12" s="15">
        <v>8.0</v>
      </c>
      <c r="I12" s="16">
        <f>ROUND(H12, 3)*G12</f>
        <v>3107600</v>
      </c>
      <c r="J12" s="13">
        <f>SUM(I11:J12)</f>
        <v>539557050</v>
      </c>
    </row>
    <row r="13" spans="1:10" customHeight="1" ht="40">
      <c r="A13" s="11" t="s">
        <v>48</v>
      </c>
      <c r="B13" s="11"/>
      <c r="C13" s="11"/>
      <c r="D13" s="11"/>
      <c r="E13" s="11"/>
      <c r="F13" s="11"/>
      <c r="G13" s="17">
        <f>'Vật tư hoàn thiện'!J13</f>
        <v/>
      </c>
      <c r="H13" s="12"/>
      <c r="I13" s="12"/>
      <c r="J13">
        <f>I13</f>
        <v/>
      </c>
    </row>
    <row r="14" spans="1:10" customHeight="1" ht="40">
      <c r="A14" s="11" t="s">
        <v>49</v>
      </c>
      <c r="B14" s="11"/>
      <c r="C14" s="11"/>
      <c r="D14" s="11"/>
      <c r="E14" s="11"/>
      <c r="F14" s="11"/>
      <c r="G14" s="17">
        <f>'Vật tư hoàn thiện'!J14</f>
        <v/>
      </c>
      <c r="H14" s="12"/>
      <c r="I14" s="12"/>
      <c r="J14">
        <f>I14</f>
        <v/>
      </c>
    </row>
    <row r="15" spans="1:10" customHeight="1" ht="40">
      <c r="A15" s="11" t="s">
        <v>50</v>
      </c>
      <c r="B15" s="11"/>
      <c r="C15" s="11"/>
      <c r="D15" s="11"/>
      <c r="E15" s="11"/>
      <c r="F15" s="11"/>
      <c r="G15" s="17">
        <f>'Vật tư hoàn thiện'!J28</f>
        <v>182808000</v>
      </c>
      <c r="H15" s="12"/>
      <c r="I15" s="12"/>
    </row>
    <row r="16" spans="1:10" customHeight="1" ht="100">
      <c r="A16" s="13">
        <v>8</v>
      </c>
      <c r="B16" s="13"/>
      <c r="C16" s="14" t="s">
        <v>51</v>
      </c>
      <c r="D16" s="14" t="s">
        <v>52</v>
      </c>
      <c r="E16" s="13"/>
      <c r="F16" s="13" t="s">
        <v>53</v>
      </c>
      <c r="G16" s="16">
        <v>17500000.0</v>
      </c>
      <c r="H16" s="15">
        <v>2.0</v>
      </c>
      <c r="I16" s="16">
        <f>ROUND(H16, 3)*G16</f>
        <v>35000000</v>
      </c>
      <c r="J16" s="13"/>
    </row>
    <row r="17" spans="1:10" customHeight="1" ht="100">
      <c r="A17" s="13">
        <v>9</v>
      </c>
      <c r="B17" s="13"/>
      <c r="C17" s="14" t="s">
        <v>51</v>
      </c>
      <c r="D17" s="14" t="s">
        <v>54</v>
      </c>
      <c r="E17" s="13"/>
      <c r="F17" s="13" t="s">
        <v>29</v>
      </c>
      <c r="G17" s="16">
        <v>2500000.0</v>
      </c>
      <c r="H17" s="15">
        <v>3.0</v>
      </c>
      <c r="I17" s="16">
        <f>ROUND(H17, 3)*G17</f>
        <v>7500000</v>
      </c>
      <c r="J17" s="13"/>
    </row>
    <row r="18" spans="1:10" customHeight="1" ht="100">
      <c r="A18" s="13">
        <v>10</v>
      </c>
      <c r="B18" s="13"/>
      <c r="C18" s="14" t="s">
        <v>51</v>
      </c>
      <c r="D18" s="14" t="s">
        <v>55</v>
      </c>
      <c r="E18" s="13"/>
      <c r="F18" s="13" t="s">
        <v>29</v>
      </c>
      <c r="G18" s="16">
        <v>2500000.0</v>
      </c>
      <c r="H18" s="15">
        <v>3.0</v>
      </c>
      <c r="I18" s="16">
        <f>ROUND(H18, 3)*G18</f>
        <v>7500000</v>
      </c>
      <c r="J18" s="13"/>
    </row>
    <row r="19" spans="1:10" customHeight="1" ht="100">
      <c r="A19" s="13">
        <v>11</v>
      </c>
      <c r="B19" s="13"/>
      <c r="C19" s="14" t="s">
        <v>51</v>
      </c>
      <c r="D19" s="14" t="s">
        <v>56</v>
      </c>
      <c r="E19" s="13"/>
      <c r="F19" s="13" t="s">
        <v>57</v>
      </c>
      <c r="G19" s="16">
        <v>693000.0</v>
      </c>
      <c r="H19" s="15">
        <v>6.0</v>
      </c>
      <c r="I19" s="16">
        <f>ROUND(H19, 3)*G19</f>
        <v>4158000</v>
      </c>
      <c r="J19" s="13"/>
    </row>
    <row r="20" spans="1:10" customHeight="1" ht="100">
      <c r="A20" s="13">
        <v>12</v>
      </c>
      <c r="B20" s="13"/>
      <c r="C20" s="14" t="s">
        <v>51</v>
      </c>
      <c r="D20" s="14" t="s">
        <v>58</v>
      </c>
      <c r="E20" s="13"/>
      <c r="F20" s="13" t="s">
        <v>57</v>
      </c>
      <c r="G20" s="16">
        <v>3150000.0</v>
      </c>
      <c r="H20" s="15">
        <v>6.0</v>
      </c>
      <c r="I20" s="16">
        <f>ROUND(H20, 3)*G20</f>
        <v>18900000</v>
      </c>
      <c r="J20" s="13"/>
    </row>
    <row r="21" spans="1:10" customHeight="1" ht="100">
      <c r="A21" s="13">
        <v>13</v>
      </c>
      <c r="B21" s="13"/>
      <c r="C21" s="14" t="s">
        <v>51</v>
      </c>
      <c r="D21" s="14" t="s">
        <v>59</v>
      </c>
      <c r="E21" s="13"/>
      <c r="F21" s="13" t="s">
        <v>57</v>
      </c>
      <c r="G21" s="16">
        <v>2650000.0</v>
      </c>
      <c r="H21" s="15">
        <v>6.0</v>
      </c>
      <c r="I21" s="16">
        <f>ROUND(H21, 3)*G21</f>
        <v>15900000</v>
      </c>
      <c r="J21" s="13"/>
    </row>
    <row r="22" spans="1:10" customHeight="1" ht="100">
      <c r="A22" s="13">
        <v>14</v>
      </c>
      <c r="B22" s="13"/>
      <c r="C22" s="14" t="s">
        <v>51</v>
      </c>
      <c r="D22" s="14" t="s">
        <v>60</v>
      </c>
      <c r="E22" s="13"/>
      <c r="F22" s="13" t="s">
        <v>57</v>
      </c>
      <c r="G22" s="16">
        <v>4300000.0</v>
      </c>
      <c r="H22" s="15">
        <v>6.0</v>
      </c>
      <c r="I22" s="16">
        <f>ROUND(H22, 3)*G22</f>
        <v>25800000</v>
      </c>
      <c r="J22" s="13"/>
    </row>
    <row r="23" spans="1:10" customHeight="1" ht="100">
      <c r="A23" s="13">
        <v>15</v>
      </c>
      <c r="B23" s="13"/>
      <c r="C23" s="14" t="s">
        <v>51</v>
      </c>
      <c r="D23" s="14" t="s">
        <v>61</v>
      </c>
      <c r="E23" s="13"/>
      <c r="F23" s="13" t="s">
        <v>57</v>
      </c>
      <c r="G23" s="16">
        <v>2680000.0</v>
      </c>
      <c r="H23" s="15">
        <v>1.0</v>
      </c>
      <c r="I23" s="16">
        <f>ROUND(H23, 3)*G23</f>
        <v>2680000</v>
      </c>
      <c r="J23" s="13"/>
    </row>
    <row r="24" spans="1:10" customHeight="1" ht="100">
      <c r="A24" s="13">
        <v>16</v>
      </c>
      <c r="B24" s="13"/>
      <c r="C24" s="14" t="s">
        <v>51</v>
      </c>
      <c r="D24" s="14" t="s">
        <v>62</v>
      </c>
      <c r="E24" s="13"/>
      <c r="F24" s="13" t="s">
        <v>29</v>
      </c>
      <c r="G24" s="16">
        <v>2500000.0</v>
      </c>
      <c r="H24" s="15">
        <v>2.0</v>
      </c>
      <c r="I24" s="16">
        <f>ROUND(H24, 3)*G24</f>
        <v>5000000</v>
      </c>
      <c r="J24" s="13"/>
    </row>
    <row r="25" spans="1:10" customHeight="1" ht="100">
      <c r="A25" s="13">
        <v>17</v>
      </c>
      <c r="B25" s="13"/>
      <c r="C25" s="14" t="s">
        <v>51</v>
      </c>
      <c r="D25" s="14" t="s">
        <v>63</v>
      </c>
      <c r="E25" s="13"/>
      <c r="F25" s="13" t="s">
        <v>29</v>
      </c>
      <c r="G25" s="16">
        <v>2200000.0</v>
      </c>
      <c r="H25" s="15">
        <v>12.0</v>
      </c>
      <c r="I25" s="16">
        <f>ROUND(H25, 3)*G25</f>
        <v>26400000</v>
      </c>
      <c r="J25" s="13"/>
    </row>
    <row r="26" spans="1:10" customHeight="1" ht="100">
      <c r="A26" s="13">
        <v>18</v>
      </c>
      <c r="B26" s="13"/>
      <c r="C26" s="14" t="s">
        <v>51</v>
      </c>
      <c r="D26" s="14" t="s">
        <v>64</v>
      </c>
      <c r="E26" s="13"/>
      <c r="F26" s="13" t="s">
        <v>29</v>
      </c>
      <c r="G26" s="16">
        <v>2500000.0</v>
      </c>
      <c r="H26" s="15">
        <v>3.0</v>
      </c>
      <c r="I26" s="16">
        <f>ROUND(H26, 3)*G26</f>
        <v>7500000</v>
      </c>
      <c r="J26" s="13"/>
    </row>
    <row r="27" spans="1:10" customHeight="1" ht="100">
      <c r="A27" s="13">
        <v>19</v>
      </c>
      <c r="B27" s="13"/>
      <c r="C27" s="14" t="s">
        <v>51</v>
      </c>
      <c r="D27" s="14" t="s">
        <v>65</v>
      </c>
      <c r="E27" s="13"/>
      <c r="F27" s="13" t="s">
        <v>53</v>
      </c>
      <c r="G27" s="16">
        <v>13580000.0</v>
      </c>
      <c r="H27" s="15">
        <v>1.0</v>
      </c>
      <c r="I27" s="16">
        <f>ROUND(H27, 3)*G27</f>
        <v>13580000</v>
      </c>
      <c r="J27" s="13"/>
    </row>
    <row r="28" spans="1:10" customHeight="1" ht="100">
      <c r="A28" s="13">
        <v>20</v>
      </c>
      <c r="B28" s="13"/>
      <c r="C28" s="14" t="s">
        <v>51</v>
      </c>
      <c r="D28" s="14" t="s">
        <v>66</v>
      </c>
      <c r="E28" s="13"/>
      <c r="F28" s="13" t="s">
        <v>53</v>
      </c>
      <c r="G28" s="16">
        <v>12890000.0</v>
      </c>
      <c r="H28" s="15">
        <v>1.0</v>
      </c>
      <c r="I28" s="16">
        <f>ROUND(H28, 3)*G28</f>
        <v>12890000</v>
      </c>
      <c r="J28" s="13">
        <f>SUM(I16:J28)</f>
        <v>182808000</v>
      </c>
    </row>
    <row r="29" spans="1:10">
      <c r="A29" s="18" t="s">
        <v>13</v>
      </c>
      <c r="I29" s="19">
        <f>SUM(I5:I28)</f>
        <v>748482492</v>
      </c>
    </row>
  </sheetData>
  <mergeCells>
    <mergeCell ref="A1:C1"/>
    <mergeCell ref="A2:I2"/>
    <mergeCell ref="D1:I1"/>
    <mergeCell ref="A4:F4"/>
    <mergeCell ref="G4:I4"/>
    <mergeCell ref="A10:F10"/>
    <mergeCell ref="G10:I10"/>
    <mergeCell ref="A13:F13"/>
    <mergeCell ref="G13:I13"/>
    <mergeCell ref="A14:F14"/>
    <mergeCell ref="G14:I14"/>
    <mergeCell ref="A15:F15"/>
    <mergeCell ref="G15:I15"/>
    <mergeCell ref="A29:H29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2023-07-29T09:23:49+07:00</dcterms:created>
  <dcterms:modified xsi:type="dcterms:W3CDTF">2023-07-29T09:23:49+07:00</dcterms:modified>
  <dc:title>Untitled Spreadsheet</dc:title>
  <dc:description/>
  <dc:subject/>
  <cp:keywords/>
  <cp:category/>
</cp:coreProperties>
</file>