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<sst xmlns="http://schemas.openxmlformats.org/spreadsheetml/2006/main" uniqueCount="94">
  <si>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</si>
  <si>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14/08/2023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</si>
  <si>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</si>
  <si>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</si>
  <si>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</si>
  <si>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</si>
  <si>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</si>
  <si>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</si>
  <si>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</si>
  <si>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</si>
  <si>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</si>
  <si>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</si>
  <si>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</si>
  <si>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</si>
  <si>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</si>
  <si>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</si>
  <si>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</si>
  <si>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</si>
  <si>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</si>
  <si>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</si>
  <si>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</si>
  <si>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</si>
  <si>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</si>
  <si>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Thép hộp xà gồ ngói</t>
  </si>
  <si>
    <t>Gạch xây dựng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</si>
  <si>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</si>
  <si>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</si>
  <si>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</si>
  <si>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</si>
  <si>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</si>
  <si>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</si>
  <si>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</si>
  <si>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</si>
  <si>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</si>
  <si>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</si>
  <si>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</si>
  <si>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Phương Nam CMN3619L 300mmx600mm</t>
  </si>
  <si>
    <t>G01000044</t>
  </si>
  <si>
    <t>m²</t>
  </si>
  <si>
    <t>Vicenza</t>
  </si>
  <si>
    <t>Gạch bán sứ Vicenza HSG680001 600mmx600mm</t>
  </si>
  <si>
    <t>G02000029</t>
  </si>
  <si>
    <t>Gạch bán sứ Vicenza HSG680008 600mmx600mm</t>
  </si>
  <si>
    <t>G02000030</t>
  </si>
  <si>
    <t>Gạch bán sứ Vicenza HSG680010 600mmx600mm</t>
  </si>
  <si>
    <t>G02000002</t>
  </si>
  <si>
    <t>Trung Nguyên</t>
  </si>
  <si>
    <t>Gạch men Trung Nguyên THS36009TD 300mmx600mm</t>
  </si>
  <si>
    <t>G01000109</t>
  </si>
  <si>
    <t>LUSTRA</t>
  </si>
  <si>
    <t>Gạch granite LUSTRA INST1201200005: 1200mmx1200mm</t>
  </si>
  <si>
    <t>G17000005</t>
  </si>
  <si>
    <t>Gạch men LUSTRA INCF0300600022D2: 300mmx600mm</t>
  </si>
  <si>
    <t>G15000066</t>
  </si>
  <si>
    <t>viên</t>
  </si>
  <si>
    <t>Gạch granite LUSTRA INST1201200006: 1200mmx1200mm</t>
  </si>
  <si>
    <t>G17000006</t>
  </si>
  <si>
    <t>Gạch granite LUSTRA INST1201200008: 1200mmx1200mm</t>
  </si>
  <si>
    <t>G17000008</t>
  </si>
  <si>
    <t>Gạch men LUSTRA INCF0300600004D1: 300mmx600mm</t>
  </si>
  <si>
    <t>G15000012</t>
  </si>
  <si>
    <t>Gạch granite LUSTRA INST0800800005: 800mmx800mm</t>
  </si>
  <si>
    <t>G17000025</t>
  </si>
  <si>
    <t>Gạch granite LUSTRA INST0800800006: 800mmx800mm</t>
  </si>
  <si>
    <t>G17000026</t>
  </si>
  <si>
    <t>Gạch granite LUSTRA INST0601200003: 600mmx1200mm</t>
  </si>
  <si>
    <t>G17000029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</si>
  <si>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</si>
  <si>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</si>
  <si>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</si>
  <si>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</si>
  <si>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</si>
  <si>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</si>
  <si>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</si>
  <si>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</si>
  <si>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</si>
  <si>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</si>
  <si>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vân gỗ</t>
  </si>
  <si>
    <t>Gạch lát ban công, sân thượng 400x400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</si>
  <si>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</si>
  <si>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</si>
  <si>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</si>
  <si>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</si>
  <si>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</si>
  <si>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</si>
  <si>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Bồn nước</t>
  </si>
  <si>
    <t>Cái</t>
  </si>
  <si>
    <t>Dây điện</t>
  </si>
  <si>
    <t>m</t>
  </si>
  <si>
    <t>Ống nhựa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</si>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</sst>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fd334ee6b4e1ccedbfd81d154ef77cd0.jpg"/><Relationship Id="rId3" Type="http://schemas.openxmlformats.org/officeDocument/2006/relationships/image" Target="../media/e904695c4596b30df681d098317e6bed.jpg"/><Relationship Id="rId4" Type="http://schemas.openxmlformats.org/officeDocument/2006/relationships/image" Target="../media/62a43f4080e778d37b039a4bc07663d2.jpg"/><Relationship Id="rId5" Type="http://schemas.openxmlformats.org/officeDocument/2006/relationships/image" Target="../media/a6122774458bc4735dcd488ffb5256cc.jpg"/><Relationship Id="rId6" Type="http://schemas.openxmlformats.org/officeDocument/2006/relationships/image" Target="../media/d1ae99ca808b877718917e7d2c47feb0.jpg"/><Relationship Id="rId7" Type="http://schemas.openxmlformats.org/officeDocument/2006/relationships/image" Target="../media/2925feb99969d8fa2c9707fadb103892.jpg"/><Relationship Id="rId8" Type="http://schemas.openxmlformats.org/officeDocument/2006/relationships/image" Target="../media/7880f52017c83edcad7c2d029a2545af.jpg"/><Relationship Id="rId9" Type="http://schemas.openxmlformats.org/officeDocument/2006/relationships/image" Target="../media/fb4b1af47900fc0cdf71121ccb95781f.jpg"/><Relationship Id="rId10" Type="http://schemas.openxmlformats.org/officeDocument/2006/relationships/image" Target="../media/421acf095602b842ec72f4760aebb6af.jpg"/><Relationship Id="rId11" Type="http://schemas.openxmlformats.org/officeDocument/2006/relationships/image" Target="../media/a79ef6a6796c30c4489a275788e7a946.jpg"/><Relationship Id="rId12" Type="http://schemas.openxmlformats.org/officeDocument/2006/relationships/image" Target="../media/092fd353bda1ed47c48dec8ee8d87e37.jpg"/><Relationship Id="rId13" Type="http://schemas.openxmlformats.org/officeDocument/2006/relationships/image" Target="../media/8ee5ec10d550aa3821d5956b00a4d241.jpg"/><Relationship Id="rId14" Type="http://schemas.openxmlformats.org/officeDocument/2006/relationships/image" Target="../media/ff71111d1891563f4c96aa58cd6def36.jpg"/><Relationship Id="rId15" Type="http://schemas.openxmlformats.org/officeDocument/2006/relationships/image" Target="../media/e4ea8aa649b2c68b6420ccb7e05f550d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ab098f66b2abeb43fdaeb34ae5c7ceac.jp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62f52c0bf755a07ea32c187618486a90.jpg"/><Relationship Id="rId25" Type="http://schemas.openxmlformats.org/officeDocument/2006/relationships/image" Target="../media/4033ab459fde86e1d00a0b844da04ca2.jpg"/><Relationship Id="rId26" Type="http://schemas.openxmlformats.org/officeDocument/2006/relationships/image" Target="../media/94ee2ea42cd8e8b8b4a3e88f355fd560.jpg"/><Relationship Id="rId27" Type="http://schemas.openxmlformats.org/officeDocument/2006/relationships/image" Target="../media/4573173a758565419d352ff610490e7f.png"/><Relationship Id="rId28" Type="http://schemas.openxmlformats.org/officeDocument/2006/relationships/image" Target="../media/8469c4cf0590a157e067296e7dcf76f2.jpg"/><Relationship Id="rId29" Type="http://schemas.openxmlformats.org/officeDocument/2006/relationships/image" Target="../media/b096889f3c400d636e4ed16d53c80fd4.png"/><Relationship Id="rId30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8953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572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4667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14/08/2023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405416222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174747415.8</v>
      </c>
    </row>
    <row r="6" spans="1:5">
      <c r="A6" s="2">
        <v>2.1</v>
      </c>
      <c r="B6" s="2" t="s">
        <v>8</v>
      </c>
      <c r="C6" s="34">
        <f>'Vật tư hoàn thiện'!J17</f>
        <v>29205930.8</v>
      </c>
    </row>
    <row r="7" spans="1:5">
      <c r="A7" s="2">
        <v>2.2</v>
      </c>
      <c r="B7" s="2" t="s">
        <v>9</v>
      </c>
      <c r="C7" s="34">
        <f>'Vật tư hoàn thiện'!J19</f>
        <v>2100350</v>
      </c>
    </row>
    <row r="8" spans="1:5">
      <c r="A8" s="2">
        <v>2.3</v>
      </c>
      <c r="B8" s="2" t="s">
        <v>10</v>
      </c>
      <c r="C8" s="34">
        <f>'Vật tư hoàn thiện'!J20</f>
        <v/>
      </c>
    </row>
    <row r="9" spans="1:5">
      <c r="A9" s="2">
        <v>2.4</v>
      </c>
      <c r="B9" s="2" t="s">
        <v>6</v>
      </c>
      <c r="C9" s="34">
        <f>'Vật tư hoàn thiện'!J37</f>
        <v>143441135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225000000</v>
      </c>
    </row>
    <row r="13" spans="1:5">
      <c r="A13" s="13">
        <v>3.1</v>
      </c>
      <c r="B13" s="14" t="s">
        <v>13</v>
      </c>
      <c r="C13" s="16">
        <f>ROUND(E13, 4)*D13</f>
        <v>225000000</v>
      </c>
      <c r="D13" s="13">
        <v>2250000.0</v>
      </c>
      <c r="E13" s="13">
        <v>100.0</v>
      </c>
    </row>
    <row r="14" spans="1:5">
      <c r="A14" s="18" t="s">
        <v>14</v>
      </c>
      <c r="C14" s="19">
        <f>SUM(C4:C5)+C12</f>
        <v>805163637.8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14/08/2023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100.0</v>
      </c>
      <c r="D4" s="16">
        <f>ROUND(C4, 4)*B4</f>
        <v>180000000</v>
      </c>
    </row>
    <row r="5" spans="1:8">
      <c r="A5" s="14" t="s">
        <v>21</v>
      </c>
      <c r="B5" s="16">
        <v>810000.0</v>
      </c>
      <c r="C5" s="22">
        <v>30.0</v>
      </c>
      <c r="D5" s="16">
        <f>ROUND(C5, 4)*B5</f>
        <v>24300000</v>
      </c>
    </row>
    <row r="6" spans="1:8">
      <c r="A6" s="14" t="s">
        <v>22</v>
      </c>
      <c r="B6" s="16">
        <v>19800.0</v>
      </c>
      <c r="C6" s="22">
        <v>4591.0</v>
      </c>
      <c r="D6" s="16">
        <f>ROUND(C6, 4)*B6</f>
        <v>90901800</v>
      </c>
    </row>
    <row r="7" spans="1:8">
      <c r="A7" s="14" t="s">
        <v>23</v>
      </c>
      <c r="B7" s="16">
        <v>223951.0</v>
      </c>
      <c r="C7" s="22">
        <v>22.0</v>
      </c>
      <c r="D7" s="16">
        <f>ROUND(C7, 4)*B7</f>
        <v>4926922</v>
      </c>
    </row>
    <row r="8" spans="1:8">
      <c r="A8" s="14" t="s">
        <v>24</v>
      </c>
      <c r="B8" s="16">
        <v>1700.0</v>
      </c>
      <c r="C8" s="22">
        <v>22455.0</v>
      </c>
      <c r="D8" s="16">
        <f>ROUND(C8, 4)*B8</f>
        <v>38173500</v>
      </c>
    </row>
    <row r="9" spans="1:8">
      <c r="A9" s="14" t="s">
        <v>25</v>
      </c>
      <c r="B9" s="16">
        <v>400000.0</v>
      </c>
      <c r="C9" s="23">
        <v>33.95</v>
      </c>
      <c r="D9" s="16">
        <f>ROUND(C9, 4)*B9</f>
        <v>13580000</v>
      </c>
    </row>
    <row r="10" spans="1:8">
      <c r="A10" s="14" t="s">
        <v>26</v>
      </c>
      <c r="B10" s="16">
        <v>350000.0</v>
      </c>
      <c r="C10" s="23">
        <v>45.5</v>
      </c>
      <c r="D10" s="16">
        <f>ROUND(C10, 4)*B10</f>
        <v>15925000</v>
      </c>
    </row>
    <row r="11" spans="1:8">
      <c r="A11" s="14" t="s">
        <v>27</v>
      </c>
      <c r="B11" s="16">
        <v>2200.0</v>
      </c>
      <c r="C11" s="22">
        <v>17095.0</v>
      </c>
      <c r="D11" s="16">
        <f>ROUND(C11, 4)*B11</f>
        <v>37609000</v>
      </c>
    </row>
    <row r="12" spans="1:8">
      <c r="A12" s="24" t="s">
        <v>14</v>
      </c>
      <c r="B12" s="16"/>
      <c r="C12" s="22"/>
      <c r="D12" s="25">
        <f>SUM(D4:D11)</f>
        <v>405416222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14/08/2023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thiện'!J17</f>
        <v>29205930.8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131285</v>
      </c>
      <c r="H5" s="15">
        <v>4.32</v>
      </c>
      <c r="I5" s="16">
        <f>ROUND(H5, 3)*G5</f>
        <v>567151.2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38</v>
      </c>
      <c r="G6" s="16">
        <v>162795</v>
      </c>
      <c r="H6" s="15">
        <v>14.4</v>
      </c>
      <c r="I6" s="16">
        <f>ROUND(H6, 3)*G6</f>
        <v>2344248</v>
      </c>
      <c r="J6" s="13"/>
    </row>
    <row r="7" spans="1:10" customHeight="1" ht="100">
      <c r="A7" s="13">
        <v>3</v>
      </c>
      <c r="B7" s="13"/>
      <c r="C7" s="14" t="s">
        <v>39</v>
      </c>
      <c r="D7" s="14" t="s">
        <v>42</v>
      </c>
      <c r="E7" s="13" t="s">
        <v>43</v>
      </c>
      <c r="F7" s="13" t="s">
        <v>38</v>
      </c>
      <c r="G7" s="16">
        <v>174235</v>
      </c>
      <c r="H7" s="15">
        <v>4.32</v>
      </c>
      <c r="I7" s="16">
        <f>ROUND(H7, 3)*G7</f>
        <v>752695.2</v>
      </c>
      <c r="J7" s="13"/>
    </row>
    <row r="8" spans="1:10" customHeight="1" ht="100">
      <c r="A8" s="13">
        <v>4</v>
      </c>
      <c r="B8" s="13"/>
      <c r="C8" s="14" t="s">
        <v>39</v>
      </c>
      <c r="D8" s="14" t="s">
        <v>44</v>
      </c>
      <c r="E8" s="13" t="s">
        <v>45</v>
      </c>
      <c r="F8" s="13" t="s">
        <v>38</v>
      </c>
      <c r="G8" s="16">
        <v>224399</v>
      </c>
      <c r="H8" s="15">
        <v>1.44</v>
      </c>
      <c r="I8" s="16">
        <f>ROUND(H8, 3)*G8</f>
        <v>323134.56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38</v>
      </c>
      <c r="G9" s="16">
        <v>128694</v>
      </c>
      <c r="H9" s="15">
        <v>10.08</v>
      </c>
      <c r="I9" s="16">
        <f>ROUND(H9, 3)*G9</f>
        <v>1297235.52</v>
      </c>
      <c r="J9" s="13"/>
    </row>
    <row r="10" spans="1:10" customHeight="1" ht="100">
      <c r="A10" s="13">
        <v>6</v>
      </c>
      <c r="B10" s="13"/>
      <c r="C10" s="14" t="s">
        <v>49</v>
      </c>
      <c r="D10" s="14" t="s">
        <v>50</v>
      </c>
      <c r="E10" s="13" t="s">
        <v>51</v>
      </c>
      <c r="F10" s="13" t="s">
        <v>38</v>
      </c>
      <c r="G10" s="16">
        <v>417312</v>
      </c>
      <c r="H10" s="15">
        <v>17.28</v>
      </c>
      <c r="I10" s="16">
        <f>ROUND(H10, 3)*G10</f>
        <v>7211151.36</v>
      </c>
      <c r="J10" s="13"/>
    </row>
    <row r="11" spans="1:10" customHeight="1" ht="100">
      <c r="A11" s="13">
        <v>7</v>
      </c>
      <c r="B11" s="13"/>
      <c r="C11" s="14" t="s">
        <v>49</v>
      </c>
      <c r="D11" s="14" t="s">
        <v>52</v>
      </c>
      <c r="E11" s="13" t="s">
        <v>53</v>
      </c>
      <c r="F11" s="13" t="s">
        <v>54</v>
      </c>
      <c r="G11" s="16">
        <v>37325</v>
      </c>
      <c r="H11" s="15">
        <v>2</v>
      </c>
      <c r="I11" s="16">
        <f>ROUND(H11, 3)*G11</f>
        <v>74650</v>
      </c>
      <c r="J11" s="13"/>
    </row>
    <row r="12" spans="1:10" customHeight="1" ht="100">
      <c r="A12" s="13">
        <v>8</v>
      </c>
      <c r="B12" s="13"/>
      <c r="C12" s="14" t="s">
        <v>49</v>
      </c>
      <c r="D12" s="14" t="s">
        <v>55</v>
      </c>
      <c r="E12" s="13" t="s">
        <v>56</v>
      </c>
      <c r="F12" s="13" t="s">
        <v>38</v>
      </c>
      <c r="G12" s="16">
        <v>417312</v>
      </c>
      <c r="H12" s="15">
        <v>2.88</v>
      </c>
      <c r="I12" s="16">
        <f>ROUND(H12, 3)*G12</f>
        <v>1201858.56</v>
      </c>
      <c r="J12" s="13"/>
    </row>
    <row r="13" spans="1:10" customHeight="1" ht="100">
      <c r="A13" s="13">
        <v>9</v>
      </c>
      <c r="B13" s="13"/>
      <c r="C13" s="14" t="s">
        <v>49</v>
      </c>
      <c r="D13" s="14" t="s">
        <v>57</v>
      </c>
      <c r="E13" s="13" t="s">
        <v>58</v>
      </c>
      <c r="F13" s="13" t="s">
        <v>38</v>
      </c>
      <c r="G13" s="16">
        <v>417312</v>
      </c>
      <c r="H13" s="15">
        <v>23.04</v>
      </c>
      <c r="I13" s="16">
        <f>ROUND(H13, 3)*G13</f>
        <v>9614868.48</v>
      </c>
      <c r="J13" s="13"/>
    </row>
    <row r="14" spans="1:10" customHeight="1" ht="100">
      <c r="A14" s="13">
        <v>10</v>
      </c>
      <c r="B14" s="13"/>
      <c r="C14" s="14" t="s">
        <v>49</v>
      </c>
      <c r="D14" s="14" t="s">
        <v>59</v>
      </c>
      <c r="E14" s="13" t="s">
        <v>60</v>
      </c>
      <c r="F14" s="13" t="s">
        <v>54</v>
      </c>
      <c r="G14" s="16">
        <v>37325</v>
      </c>
      <c r="H14" s="15">
        <v>8</v>
      </c>
      <c r="I14" s="16">
        <f>ROUND(H14, 3)*G14</f>
        <v>298600</v>
      </c>
      <c r="J14" s="13"/>
    </row>
    <row r="15" spans="1:10" customHeight="1" ht="100">
      <c r="A15" s="13">
        <v>11</v>
      </c>
      <c r="B15" s="13"/>
      <c r="C15" s="14" t="s">
        <v>49</v>
      </c>
      <c r="D15" s="14" t="s">
        <v>61</v>
      </c>
      <c r="E15" s="13" t="s">
        <v>62</v>
      </c>
      <c r="F15" s="13" t="s">
        <v>38</v>
      </c>
      <c r="G15" s="16">
        <v>256608</v>
      </c>
      <c r="H15" s="15">
        <v>7.68</v>
      </c>
      <c r="I15" s="16">
        <f>ROUND(H15, 3)*G15</f>
        <v>1970749.44</v>
      </c>
      <c r="J15" s="13"/>
    </row>
    <row r="16" spans="1:10" customHeight="1" ht="100">
      <c r="A16" s="13">
        <v>12</v>
      </c>
      <c r="B16" s="13"/>
      <c r="C16" s="14" t="s">
        <v>49</v>
      </c>
      <c r="D16" s="14" t="s">
        <v>63</v>
      </c>
      <c r="E16" s="13" t="s">
        <v>64</v>
      </c>
      <c r="F16" s="13" t="s">
        <v>38</v>
      </c>
      <c r="G16" s="16">
        <v>256608</v>
      </c>
      <c r="H16" s="15">
        <v>5.76</v>
      </c>
      <c r="I16" s="16">
        <f>ROUND(H16, 3)*G16</f>
        <v>1478062.08</v>
      </c>
      <c r="J16" s="13"/>
    </row>
    <row r="17" spans="1:10" customHeight="1" ht="100">
      <c r="A17" s="13">
        <v>13</v>
      </c>
      <c r="B17" s="13"/>
      <c r="C17" s="14" t="s">
        <v>49</v>
      </c>
      <c r="D17" s="14" t="s">
        <v>65</v>
      </c>
      <c r="E17" s="13" t="s">
        <v>66</v>
      </c>
      <c r="F17" s="13" t="s">
        <v>38</v>
      </c>
      <c r="G17" s="16">
        <v>287712</v>
      </c>
      <c r="H17" s="15">
        <v>7.2</v>
      </c>
      <c r="I17" s="16">
        <f>ROUND(H17, 3)*G17</f>
        <v>2071526.4</v>
      </c>
      <c r="J17" s="13">
        <f>SUM(I5:J17)</f>
        <v>29205930.8</v>
      </c>
    </row>
    <row r="18" spans="1:10" customHeight="1" ht="40">
      <c r="A18" s="11" t="s">
        <v>67</v>
      </c>
      <c r="B18" s="11"/>
      <c r="C18" s="11"/>
      <c r="D18" s="11"/>
      <c r="E18" s="11"/>
      <c r="F18" s="11"/>
      <c r="G18" s="17">
        <f>'Vật tư hoàn thiện'!J19</f>
        <v>2100350</v>
      </c>
      <c r="H18" s="12"/>
      <c r="I18" s="12"/>
    </row>
    <row r="19" spans="1:10" customHeight="1" ht="100">
      <c r="A19" s="13">
        <v>14</v>
      </c>
      <c r="B19" s="13"/>
      <c r="C19" s="14" t="s">
        <v>68</v>
      </c>
      <c r="D19" s="14" t="s">
        <v>69</v>
      </c>
      <c r="E19" s="13" t="s">
        <v>70</v>
      </c>
      <c r="F19" s="13" t="s">
        <v>71</v>
      </c>
      <c r="G19" s="16">
        <v>2100350</v>
      </c>
      <c r="H19" s="15">
        <v>1.0</v>
      </c>
      <c r="I19" s="16">
        <f>ROUND(H19, 3)*G19</f>
        <v>2100350</v>
      </c>
      <c r="J19" s="13">
        <f>I19</f>
        <v>2100350</v>
      </c>
    </row>
    <row r="20" spans="1:10" customHeight="1" ht="40">
      <c r="A20" s="11" t="s">
        <v>72</v>
      </c>
      <c r="B20" s="11"/>
      <c r="C20" s="11"/>
      <c r="D20" s="11"/>
      <c r="E20" s="11"/>
      <c r="F20" s="11"/>
      <c r="G20" s="17">
        <f>'Vật tư hoàn thiện'!J20</f>
        <v/>
      </c>
      <c r="H20" s="12"/>
      <c r="I20" s="12"/>
      <c r="J20">
        <f>I20</f>
        <v/>
      </c>
    </row>
    <row r="21" spans="1:10" customHeight="1" ht="40">
      <c r="A21" s="11" t="s">
        <v>73</v>
      </c>
      <c r="B21" s="11"/>
      <c r="C21" s="11"/>
      <c r="D21" s="11"/>
      <c r="E21" s="11"/>
      <c r="F21" s="11"/>
      <c r="G21" s="17">
        <f>'Vật tư hoàn thiện'!J21</f>
        <v/>
      </c>
      <c r="H21" s="12"/>
      <c r="I21" s="12"/>
      <c r="J21">
        <f>I21</f>
        <v/>
      </c>
    </row>
    <row r="22" spans="1:10" customHeight="1" ht="40">
      <c r="A22" s="11" t="s">
        <v>74</v>
      </c>
      <c r="B22" s="11"/>
      <c r="C22" s="11"/>
      <c r="D22" s="11"/>
      <c r="E22" s="11"/>
      <c r="F22" s="11"/>
      <c r="G22" s="17">
        <f>'Vật tư hoàn thiện'!J37</f>
        <v>143441135</v>
      </c>
      <c r="H22" s="12"/>
      <c r="I22" s="12"/>
    </row>
    <row r="23" spans="1:10" customHeight="1" ht="100">
      <c r="A23" s="13">
        <v>15</v>
      </c>
      <c r="B23" s="13"/>
      <c r="C23" s="14" t="s">
        <v>75</v>
      </c>
      <c r="D23" s="14" t="s">
        <v>76</v>
      </c>
      <c r="E23" s="13"/>
      <c r="F23" s="13" t="s">
        <v>38</v>
      </c>
      <c r="G23" s="16">
        <v>271000.0</v>
      </c>
      <c r="H23" s="15">
        <v>7.44</v>
      </c>
      <c r="I23" s="16">
        <f>ROUND(H23, 3)*G23</f>
        <v>2016240</v>
      </c>
      <c r="J23" s="13"/>
    </row>
    <row r="24" spans="1:10" customHeight="1" ht="100">
      <c r="A24" s="13">
        <v>16</v>
      </c>
      <c r="B24" s="13"/>
      <c r="C24" s="14" t="s">
        <v>75</v>
      </c>
      <c r="D24" s="14" t="s">
        <v>77</v>
      </c>
      <c r="E24" s="13"/>
      <c r="F24" s="13" t="s">
        <v>38</v>
      </c>
      <c r="G24" s="16">
        <v>674000.0</v>
      </c>
      <c r="H24" s="15">
        <v>25.15</v>
      </c>
      <c r="I24" s="16">
        <f>ROUND(H24, 3)*G24</f>
        <v>16951100</v>
      </c>
      <c r="J24" s="13"/>
    </row>
    <row r="25" spans="1:10" customHeight="1" ht="100">
      <c r="A25" s="13">
        <v>17</v>
      </c>
      <c r="B25" s="13"/>
      <c r="C25" s="14" t="s">
        <v>75</v>
      </c>
      <c r="D25" s="14" t="s">
        <v>78</v>
      </c>
      <c r="E25" s="13"/>
      <c r="F25" s="13" t="s">
        <v>38</v>
      </c>
      <c r="G25" s="16">
        <v>115000.0</v>
      </c>
      <c r="H25" s="15">
        <v>18.245</v>
      </c>
      <c r="I25" s="16">
        <f>ROUND(H25, 3)*G25</f>
        <v>2098175</v>
      </c>
      <c r="J25" s="13"/>
    </row>
    <row r="26" spans="1:10" customHeight="1" ht="100">
      <c r="A26" s="13">
        <v>18</v>
      </c>
      <c r="B26" s="13"/>
      <c r="C26" s="14" t="s">
        <v>75</v>
      </c>
      <c r="D26" s="14" t="s">
        <v>79</v>
      </c>
      <c r="E26" s="13"/>
      <c r="F26" s="13" t="s">
        <v>38</v>
      </c>
      <c r="G26" s="16">
        <v>271000.0</v>
      </c>
      <c r="H26" s="15">
        <v>49.22</v>
      </c>
      <c r="I26" s="16">
        <f>ROUND(H26, 3)*G26</f>
        <v>13338620</v>
      </c>
      <c r="J26" s="13"/>
    </row>
    <row r="27" spans="1:10" customHeight="1" ht="100">
      <c r="A27" s="13">
        <v>19</v>
      </c>
      <c r="B27" s="13"/>
      <c r="C27" s="14" t="s">
        <v>75</v>
      </c>
      <c r="D27" s="14" t="s">
        <v>80</v>
      </c>
      <c r="E27" s="13"/>
      <c r="F27" s="13" t="s">
        <v>81</v>
      </c>
      <c r="G27" s="16">
        <v>693000.0</v>
      </c>
      <c r="H27" s="15">
        <v>2.0</v>
      </c>
      <c r="I27" s="16">
        <f>ROUND(H27, 3)*G27</f>
        <v>1386000</v>
      </c>
      <c r="J27" s="13"/>
    </row>
    <row r="28" spans="1:10" customHeight="1" ht="100">
      <c r="A28" s="13">
        <v>20</v>
      </c>
      <c r="B28" s="13"/>
      <c r="C28" s="14" t="s">
        <v>75</v>
      </c>
      <c r="D28" s="14" t="s">
        <v>82</v>
      </c>
      <c r="E28" s="13"/>
      <c r="F28" s="13" t="s">
        <v>81</v>
      </c>
      <c r="G28" s="16">
        <v>3150000.0</v>
      </c>
      <c r="H28" s="15">
        <v>2.0</v>
      </c>
      <c r="I28" s="16">
        <f>ROUND(H28, 3)*G28</f>
        <v>6300000</v>
      </c>
      <c r="J28" s="13"/>
    </row>
    <row r="29" spans="1:10" customHeight="1" ht="100">
      <c r="A29" s="13">
        <v>21</v>
      </c>
      <c r="B29" s="13"/>
      <c r="C29" s="14" t="s">
        <v>75</v>
      </c>
      <c r="D29" s="14" t="s">
        <v>83</v>
      </c>
      <c r="E29" s="13"/>
      <c r="F29" s="13" t="s">
        <v>81</v>
      </c>
      <c r="G29" s="16">
        <v>2650000.0</v>
      </c>
      <c r="H29" s="15">
        <v>2.0</v>
      </c>
      <c r="I29" s="16">
        <f>ROUND(H29, 3)*G29</f>
        <v>5300000</v>
      </c>
      <c r="J29" s="13"/>
    </row>
    <row r="30" spans="1:10" customHeight="1" ht="100">
      <c r="A30" s="13">
        <v>22</v>
      </c>
      <c r="B30" s="13"/>
      <c r="C30" s="14" t="s">
        <v>75</v>
      </c>
      <c r="D30" s="14" t="s">
        <v>84</v>
      </c>
      <c r="E30" s="13"/>
      <c r="F30" s="13" t="s">
        <v>81</v>
      </c>
      <c r="G30" s="16">
        <v>4300000.0</v>
      </c>
      <c r="H30" s="15">
        <v>2.0</v>
      </c>
      <c r="I30" s="16">
        <f>ROUND(H30, 3)*G30</f>
        <v>8600000</v>
      </c>
      <c r="J30" s="13"/>
    </row>
    <row r="31" spans="1:10" customHeight="1" ht="100">
      <c r="A31" s="13">
        <v>23</v>
      </c>
      <c r="B31" s="13"/>
      <c r="C31" s="14" t="s">
        <v>75</v>
      </c>
      <c r="D31" s="14" t="s">
        <v>85</v>
      </c>
      <c r="E31" s="13"/>
      <c r="F31" s="13" t="s">
        <v>86</v>
      </c>
      <c r="G31" s="16">
        <v>13580000.0</v>
      </c>
      <c r="H31" s="15">
        <v>1.0</v>
      </c>
      <c r="I31" s="16">
        <f>ROUND(H31, 3)*G31</f>
        <v>13580000</v>
      </c>
      <c r="J31" s="13"/>
    </row>
    <row r="32" spans="1:10" customHeight="1" ht="100">
      <c r="A32" s="13">
        <v>24</v>
      </c>
      <c r="B32" s="13"/>
      <c r="C32" s="14" t="s">
        <v>75</v>
      </c>
      <c r="D32" s="14" t="s">
        <v>87</v>
      </c>
      <c r="E32" s="13"/>
      <c r="F32" s="13" t="s">
        <v>88</v>
      </c>
      <c r="G32" s="16">
        <v>52990.0</v>
      </c>
      <c r="H32" s="15">
        <v>200.0</v>
      </c>
      <c r="I32" s="16">
        <f>ROUND(H32, 3)*G32</f>
        <v>10598000</v>
      </c>
      <c r="J32" s="13"/>
    </row>
    <row r="33" spans="1:10" customHeight="1" ht="100">
      <c r="A33" s="13">
        <v>25</v>
      </c>
      <c r="B33" s="13"/>
      <c r="C33" s="14" t="s">
        <v>75</v>
      </c>
      <c r="D33" s="14" t="s">
        <v>89</v>
      </c>
      <c r="E33" s="13"/>
      <c r="F33" s="13" t="s">
        <v>88</v>
      </c>
      <c r="G33" s="16">
        <v>28400.0</v>
      </c>
      <c r="H33" s="15">
        <v>120.0</v>
      </c>
      <c r="I33" s="16">
        <f>ROUND(H33, 3)*G33</f>
        <v>3408000</v>
      </c>
      <c r="J33" s="13"/>
    </row>
    <row r="34" spans="1:10" customHeight="1" ht="100">
      <c r="A34" s="13">
        <v>26</v>
      </c>
      <c r="B34" s="13"/>
      <c r="C34" s="14" t="s">
        <v>75</v>
      </c>
      <c r="D34" s="14" t="s">
        <v>90</v>
      </c>
      <c r="E34" s="13"/>
      <c r="F34" s="13" t="s">
        <v>38</v>
      </c>
      <c r="G34" s="16">
        <v>2200000.0</v>
      </c>
      <c r="H34" s="15">
        <v>3.5</v>
      </c>
      <c r="I34" s="16">
        <f>ROUND(H34, 3)*G34</f>
        <v>7700000</v>
      </c>
      <c r="J34" s="13"/>
    </row>
    <row r="35" spans="1:10" customHeight="1" ht="100">
      <c r="A35" s="13">
        <v>27</v>
      </c>
      <c r="B35" s="13"/>
      <c r="C35" s="14" t="s">
        <v>75</v>
      </c>
      <c r="D35" s="14" t="s">
        <v>91</v>
      </c>
      <c r="E35" s="13"/>
      <c r="F35" s="13" t="s">
        <v>38</v>
      </c>
      <c r="G35" s="16">
        <v>2500000.0</v>
      </c>
      <c r="H35" s="15">
        <v>10.71</v>
      </c>
      <c r="I35" s="16">
        <f>ROUND(H35, 3)*G35</f>
        <v>26775000</v>
      </c>
      <c r="J35" s="13"/>
    </row>
    <row r="36" spans="1:10" customHeight="1" ht="100">
      <c r="A36" s="13">
        <v>28</v>
      </c>
      <c r="B36" s="13"/>
      <c r="C36" s="14" t="s">
        <v>75</v>
      </c>
      <c r="D36" s="14" t="s">
        <v>92</v>
      </c>
      <c r="E36" s="13"/>
      <c r="F36" s="13" t="s">
        <v>38</v>
      </c>
      <c r="G36" s="16">
        <v>2500000.0</v>
      </c>
      <c r="H36" s="15">
        <v>5.0</v>
      </c>
      <c r="I36" s="16">
        <f>ROUND(H36, 3)*G36</f>
        <v>12500000</v>
      </c>
      <c r="J36" s="13"/>
    </row>
    <row r="37" spans="1:10" customHeight="1" ht="100">
      <c r="A37" s="13">
        <v>29</v>
      </c>
      <c r="B37" s="13"/>
      <c r="C37" s="14" t="s">
        <v>75</v>
      </c>
      <c r="D37" s="14" t="s">
        <v>93</v>
      </c>
      <c r="E37" s="13"/>
      <c r="F37" s="13" t="s">
        <v>86</v>
      </c>
      <c r="G37" s="16">
        <v>12890000.0</v>
      </c>
      <c r="H37" s="15">
        <v>1.0</v>
      </c>
      <c r="I37" s="16">
        <f>ROUND(H37, 3)*G37</f>
        <v>12890000</v>
      </c>
      <c r="J37" s="13">
        <f>SUM(I23:J37)</f>
        <v>143441135</v>
      </c>
    </row>
    <row r="38" spans="1:10">
      <c r="A38" s="18" t="s">
        <v>14</v>
      </c>
      <c r="I38" s="19">
        <f>SUM(I5:I37)</f>
        <v>174747415.8</v>
      </c>
    </row>
  </sheetData>
  <mergeCells>
    <mergeCell ref="A1:C1"/>
    <mergeCell ref="A2:I2"/>
    <mergeCell ref="D1:I1"/>
    <mergeCell ref="A4:F4"/>
    <mergeCell ref="G4:I4"/>
    <mergeCell ref="A18:F18"/>
    <mergeCell ref="G18:I18"/>
    <mergeCell ref="A20:F20"/>
    <mergeCell ref="G20:I20"/>
    <mergeCell ref="A21:F21"/>
    <mergeCell ref="G21:I21"/>
    <mergeCell ref="A22:F22"/>
    <mergeCell ref="G22:I22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2023-08-14T11:08:05+07:00</dcterms:created>
  <dcterms:modified xsi:type="dcterms:W3CDTF">2023-08-14T11:08:05+07:00</dcterms:modified>
  <dc:title>Untitled Spreadsheet</dc:title>
  <dc:description/>
  <dc:subject/>
  <cp:keywords/>
  <cp:category/>
</cp:coreProperties>
</file>