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<sst xmlns="http://schemas.openxmlformats.org/spreadsheetml/2006/main" uniqueCount="81">
  <si>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</si>
  <si>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06/09/2023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</si>
  <si>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</si>
  <si>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</si>
  <si>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</si>
  <si>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</si>
  <si>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</si>
  <si>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</si>
  <si>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</si>
  <si>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</si>
  <si>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</si>
  <si>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</si>
  <si>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</si>
  <si>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</si>
  <si>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</si>
  <si>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</si>
  <si>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</si>
  <si>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</si>
  <si>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</si>
  <si>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</si>
  <si>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</si>
  <si>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</si>
  <si>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</si>
  <si>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</si>
  <si>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</si>
  <si>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</si>
  <si>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</si>
  <si>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</si>
  <si>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</si>
  <si>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</si>
  <si>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</si>
  <si>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</si>
  <si>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</si>
  <si>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</si>
  <si>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</si>
  <si>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</si>
  <si>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</si>
  <si>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màu trắng Phương Nam 3605 300mmx600mm</t>
  </si>
  <si>
    <t>G01000042</t>
  </si>
  <si>
    <t>m²</t>
  </si>
  <si>
    <t>Vicenza</t>
  </si>
  <si>
    <t>Gạch bán sứ Vicenza CM8712 800mmx800mm</t>
  </si>
  <si>
    <t>G02000008</t>
  </si>
  <si>
    <t>Royal Hưng Yên</t>
  </si>
  <si>
    <t>Gạch bán sứ Royal Hưng Yên RB5521 500mmx500mm</t>
  </si>
  <si>
    <t>G02000025</t>
  </si>
  <si>
    <t>Trung Nguyên</t>
  </si>
  <si>
    <t>Gạch men Trung Nguyên THS36007TD 300mmx600mm</t>
  </si>
  <si>
    <t>G01000115</t>
  </si>
  <si>
    <t>Hoàng Hà</t>
  </si>
  <si>
    <t>Gạch men Hoàng Hà AN383 300mmx300mm</t>
  </si>
  <si>
    <t>G01000135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</si>
  <si>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</si>
  <si>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</si>
  <si>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</si>
  <si>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</si>
  <si>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</si>
  <si>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</si>
  <si>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</si>
  <si>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</si>
  <si>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</si>
  <si>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Cửa sổ 2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</si>
  <si>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</si>
  <si>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</si>
  <si>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</si>
  <si>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</si>
  <si>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</si>
  <si>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</si>
  <si>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</si>
  <si>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</si>
  <si>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Sơn phủ nội thất</t>
  </si>
  <si>
    <t>Sơn phủ ngoại thất</t>
  </si>
  <si>
    <t>Dây điện</t>
  </si>
  <si>
    <t>m</t>
  </si>
  <si>
    <t>Bồn nước</t>
  </si>
  <si>
    <t>Cái</t>
  </si>
  <si>
    <t>Ống nhựa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</si>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</sst>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0de24b78ae9b06ccadde5e3d6a0ead8e.jpg"/><Relationship Id="rId3" Type="http://schemas.openxmlformats.org/officeDocument/2006/relationships/image" Target="../media/c59696b5af793d9c52a5cd22ba77b140.jpg"/><Relationship Id="rId4" Type="http://schemas.openxmlformats.org/officeDocument/2006/relationships/image" Target="../media/f6ffb97ab388d8865918ebf986a855dc.jpg"/><Relationship Id="rId5" Type="http://schemas.openxmlformats.org/officeDocument/2006/relationships/image" Target="../media/8d261effa623855292af6ea10ee42fb1.jpg"/><Relationship Id="rId6" Type="http://schemas.openxmlformats.org/officeDocument/2006/relationships/image" Target="../media/33bcc01b848a4f45b623ef2f8ff930f9.jpg"/><Relationship Id="rId7" Type="http://schemas.openxmlformats.org/officeDocument/2006/relationships/image" Target="../media/e4ea8aa649b2c68b6420ccb7e05f550d.png"/><Relationship Id="rId8" Type="http://schemas.openxmlformats.org/officeDocument/2006/relationships/image" Target="../media/be6e6d9f4259b3c1e815d6dab4c444cf.jpg"/><Relationship Id="rId9" Type="http://schemas.openxmlformats.org/officeDocument/2006/relationships/image" Target="../media/ab098f66b2abeb43fdaeb34ae5c7ceac.jp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9039d8a9b986455a244e7a1ce575d147.jp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4033ab459fde86e1d00a0b844da04ca2.jpg"/><Relationship Id="rId18" Type="http://schemas.openxmlformats.org/officeDocument/2006/relationships/image" Target="../media/62f52c0bf755a07ea32c187618486a90.jpg"/><Relationship Id="rId19" Type="http://schemas.openxmlformats.org/officeDocument/2006/relationships/image" Target="../media/94ee2ea42cd8e8b8b4a3e88f355fd560.jpg"/><Relationship Id="rId20" Type="http://schemas.openxmlformats.org/officeDocument/2006/relationships/image" Target="../media/4573173a758565419d352ff610490e7f.png"/><Relationship Id="rId21" Type="http://schemas.openxmlformats.org/officeDocument/2006/relationships/image" Target="../media/8469c4cf0590a157e067296e7dcf76f2.jpg"/><Relationship Id="rId22" Type="http://schemas.openxmlformats.org/officeDocument/2006/relationships/image" Target="../media/b096889f3c400d636e4ed16d53c80fd4.png"/><Relationship Id="rId23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714375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8953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3525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057275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466725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85725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531450540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277712486.44</v>
      </c>
    </row>
    <row r="6" spans="1:5">
      <c r="A6" s="2">
        <v>2.1</v>
      </c>
      <c r="B6" s="2" t="s">
        <v>8</v>
      </c>
      <c r="C6" s="34">
        <f>'Vật tư hoàn thiện'!J9</f>
        <v>18420886.44</v>
      </c>
    </row>
    <row r="7" spans="1:5">
      <c r="A7" s="2">
        <v>2.2</v>
      </c>
      <c r="B7" s="2" t="s">
        <v>9</v>
      </c>
      <c r="C7" s="34">
        <f>'Vật tư hoàn thiện'!J11</f>
        <v>79813300</v>
      </c>
    </row>
    <row r="8" spans="1:5">
      <c r="A8" s="2">
        <v>2.3</v>
      </c>
      <c r="B8" s="2" t="s">
        <v>10</v>
      </c>
      <c r="C8" s="34">
        <f>'Vật tư hoàn thiện'!J12</f>
        <v/>
      </c>
    </row>
    <row r="9" spans="1:5">
      <c r="A9" s="2">
        <v>2.4</v>
      </c>
      <c r="B9" s="2" t="s">
        <v>6</v>
      </c>
      <c r="C9" s="34">
        <f>'Vật tư hoàn thiện'!J30</f>
        <v>179478300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247500000</v>
      </c>
    </row>
    <row r="13" spans="1:5">
      <c r="A13" s="13">
        <v>3.1</v>
      </c>
      <c r="B13" s="14" t="s">
        <v>13</v>
      </c>
      <c r="C13" s="16">
        <f>ROUND(E13, 4)*D13</f>
        <v>247500000</v>
      </c>
      <c r="D13" s="13">
        <v>2250000.0</v>
      </c>
      <c r="E13" s="13">
        <v>110.0</v>
      </c>
    </row>
    <row r="14" spans="1:5">
      <c r="A14" s="18" t="s">
        <v>14</v>
      </c>
      <c r="C14" s="19">
        <f>SUM(C4:C5)+C12</f>
        <v>1056663026.44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"/>
  <sheetViews>
    <sheetView tabSelected="0" workbookViewId="0" showGridLines="true" showRowColHeaders="1">
      <selection activeCell="D13" sqref="D13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45.0</v>
      </c>
      <c r="D4" s="16">
        <f>ROUND(C4, 4)*B4</f>
        <v>81000000</v>
      </c>
    </row>
    <row r="5" spans="1:8">
      <c r="A5" s="14" t="s">
        <v>21</v>
      </c>
      <c r="B5" s="16">
        <v>810000.0</v>
      </c>
      <c r="C5" s="22">
        <v>30.0</v>
      </c>
      <c r="D5" s="16">
        <f>ROUND(C5, 4)*B5</f>
        <v>24300000</v>
      </c>
    </row>
    <row r="6" spans="1:8">
      <c r="A6" s="14" t="s">
        <v>22</v>
      </c>
      <c r="B6" s="16">
        <v>19800.0</v>
      </c>
      <c r="C6" s="22">
        <v>5100.0</v>
      </c>
      <c r="D6" s="16">
        <f>ROUND(C6, 4)*B6</f>
        <v>100980000</v>
      </c>
    </row>
    <row r="7" spans="1:8">
      <c r="A7" s="14" t="s">
        <v>23</v>
      </c>
      <c r="B7" s="16">
        <v>223951.0</v>
      </c>
      <c r="C7" s="22">
        <v>1000.0</v>
      </c>
      <c r="D7" s="16">
        <f>ROUND(C7, 4)*B7</f>
        <v>223951000</v>
      </c>
    </row>
    <row r="8" spans="1:8">
      <c r="A8" s="14" t="s">
        <v>24</v>
      </c>
      <c r="B8" s="16">
        <v>1700.0</v>
      </c>
      <c r="C8" s="22">
        <v>20000.0</v>
      </c>
      <c r="D8" s="16">
        <f>ROUND(C8, 4)*B8</f>
        <v>34000000</v>
      </c>
    </row>
    <row r="9" spans="1:8">
      <c r="A9" s="14" t="s">
        <v>25</v>
      </c>
      <c r="B9" s="16">
        <v>10.0</v>
      </c>
      <c r="C9" s="22">
        <v>13814.0</v>
      </c>
      <c r="D9" s="16">
        <f>ROUND(C9, 4)*B9</f>
        <v>138140</v>
      </c>
    </row>
    <row r="10" spans="1:8">
      <c r="A10" s="14" t="s">
        <v>26</v>
      </c>
      <c r="B10" s="16">
        <v>400000.0</v>
      </c>
      <c r="C10" s="23">
        <v>47.5</v>
      </c>
      <c r="D10" s="16">
        <f>ROUND(C10, 4)*B10</f>
        <v>19000000</v>
      </c>
    </row>
    <row r="11" spans="1:8">
      <c r="A11" s="14" t="s">
        <v>27</v>
      </c>
      <c r="B11" s="16">
        <v>350000.0</v>
      </c>
      <c r="C11" s="22">
        <v>57.0</v>
      </c>
      <c r="D11" s="16">
        <f>ROUND(C11, 4)*B11</f>
        <v>19950000</v>
      </c>
    </row>
    <row r="12" spans="1:8">
      <c r="A12" s="14" t="s">
        <v>28</v>
      </c>
      <c r="B12" s="16">
        <v>2200.0</v>
      </c>
      <c r="C12" s="22">
        <v>12787.0</v>
      </c>
      <c r="D12" s="16">
        <f>ROUND(C12, 4)*B12</f>
        <v>28131400</v>
      </c>
    </row>
    <row r="13" spans="1:8">
      <c r="A13" s="24" t="s">
        <v>14</v>
      </c>
      <c r="B13" s="16"/>
      <c r="C13" s="22"/>
      <c r="D13" s="25">
        <f>SUM(D4:D12)</f>
        <v>531450540</v>
      </c>
    </row>
  </sheetData>
  <mergeCells>
    <mergeCell ref="A1:B1"/>
    <mergeCell ref="A2:D2"/>
    <mergeCell ref="C1:D1"/>
    <mergeCell ref="A13:C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1"/>
  <sheetViews>
    <sheetView tabSelected="0" workbookViewId="0" showGridLines="true" showRowColHeaders="1">
      <selection activeCell="I31" sqref="I3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29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06/09/2023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30</v>
      </c>
      <c r="C3" s="6" t="s">
        <v>31</v>
      </c>
      <c r="D3" s="6" t="s">
        <v>32</v>
      </c>
      <c r="E3" s="6" t="s">
        <v>33</v>
      </c>
      <c r="F3" s="6" t="s">
        <v>34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35</v>
      </c>
      <c r="B4" s="11"/>
      <c r="C4" s="11"/>
      <c r="D4" s="11"/>
      <c r="E4" s="11"/>
      <c r="F4" s="11"/>
      <c r="G4" s="17">
        <f>'Vật tư hoàn thiện'!J9</f>
        <v>18420886.44</v>
      </c>
      <c r="H4" s="12"/>
      <c r="I4" s="12"/>
    </row>
    <row r="5" spans="1:10" customHeight="1" ht="100">
      <c r="A5" s="13">
        <v>1</v>
      </c>
      <c r="B5" s="13"/>
      <c r="C5" s="14" t="s">
        <v>36</v>
      </c>
      <c r="D5" s="14" t="s">
        <v>37</v>
      </c>
      <c r="E5" s="13" t="s">
        <v>38</v>
      </c>
      <c r="F5" s="13" t="s">
        <v>39</v>
      </c>
      <c r="G5" s="16">
        <v>131285</v>
      </c>
      <c r="H5" s="15">
        <v>24.48</v>
      </c>
      <c r="I5" s="16">
        <f>ROUND(H5, 3)*G5</f>
        <v>3213856.8</v>
      </c>
      <c r="J5" s="13"/>
    </row>
    <row r="6" spans="1:10" customHeight="1" ht="100">
      <c r="A6" s="13">
        <v>2</v>
      </c>
      <c r="B6" s="13"/>
      <c r="C6" s="14" t="s">
        <v>40</v>
      </c>
      <c r="D6" s="14" t="s">
        <v>41</v>
      </c>
      <c r="E6" s="13" t="s">
        <v>42</v>
      </c>
      <c r="F6" s="13" t="s">
        <v>39</v>
      </c>
      <c r="G6" s="16">
        <v>219120</v>
      </c>
      <c r="H6" s="15">
        <v>5.76</v>
      </c>
      <c r="I6" s="16">
        <f>ROUND(H6, 3)*G6</f>
        <v>1262131.2</v>
      </c>
      <c r="J6" s="13"/>
    </row>
    <row r="7" spans="1:10" customHeight="1" ht="100">
      <c r="A7" s="13">
        <v>3</v>
      </c>
      <c r="B7" s="13"/>
      <c r="C7" s="14" t="s">
        <v>43</v>
      </c>
      <c r="D7" s="14" t="s">
        <v>44</v>
      </c>
      <c r="E7" s="13" t="s">
        <v>45</v>
      </c>
      <c r="F7" s="13" t="s">
        <v>39</v>
      </c>
      <c r="G7" s="16">
        <v>131994</v>
      </c>
      <c r="H7" s="15">
        <v>28.5</v>
      </c>
      <c r="I7" s="16">
        <f>ROUND(H7, 3)*G7</f>
        <v>3761829</v>
      </c>
      <c r="J7" s="13"/>
    </row>
    <row r="8" spans="1:10" customHeight="1" ht="100">
      <c r="A8" s="13">
        <v>4</v>
      </c>
      <c r="B8" s="13"/>
      <c r="C8" s="14" t="s">
        <v>46</v>
      </c>
      <c r="D8" s="14" t="s">
        <v>47</v>
      </c>
      <c r="E8" s="13" t="s">
        <v>48</v>
      </c>
      <c r="F8" s="13" t="s">
        <v>39</v>
      </c>
      <c r="G8" s="16">
        <v>128694</v>
      </c>
      <c r="H8" s="15">
        <v>24.48</v>
      </c>
      <c r="I8" s="16">
        <f>ROUND(H8, 3)*G8</f>
        <v>3150429.12</v>
      </c>
      <c r="J8" s="13"/>
    </row>
    <row r="9" spans="1:10" customHeight="1" ht="100">
      <c r="A9" s="13">
        <v>5</v>
      </c>
      <c r="B9" s="13"/>
      <c r="C9" s="14" t="s">
        <v>49</v>
      </c>
      <c r="D9" s="14" t="s">
        <v>50</v>
      </c>
      <c r="E9" s="13" t="s">
        <v>51</v>
      </c>
      <c r="F9" s="13" t="s">
        <v>39</v>
      </c>
      <c r="G9" s="16">
        <v>131994</v>
      </c>
      <c r="H9" s="15">
        <v>53.28</v>
      </c>
      <c r="I9" s="16">
        <f>ROUND(H9, 3)*G9</f>
        <v>7032640.32</v>
      </c>
      <c r="J9" s="13">
        <f>SUM(I5:J9)</f>
        <v>18420886.44</v>
      </c>
    </row>
    <row r="10" spans="1:10" customHeight="1" ht="40">
      <c r="A10" s="11" t="s">
        <v>52</v>
      </c>
      <c r="B10" s="11"/>
      <c r="C10" s="11"/>
      <c r="D10" s="11"/>
      <c r="E10" s="11"/>
      <c r="F10" s="11"/>
      <c r="G10" s="17">
        <f>'Vật tư hoàn thiện'!J11</f>
        <v>79813300</v>
      </c>
      <c r="H10" s="12"/>
      <c r="I10" s="12"/>
    </row>
    <row r="11" spans="1:10" customHeight="1" ht="100">
      <c r="A11" s="13">
        <v>6</v>
      </c>
      <c r="B11" s="13"/>
      <c r="C11" s="14" t="s">
        <v>53</v>
      </c>
      <c r="D11" s="14" t="s">
        <v>54</v>
      </c>
      <c r="E11" s="13" t="s">
        <v>55</v>
      </c>
      <c r="F11" s="13" t="s">
        <v>56</v>
      </c>
      <c r="G11" s="16">
        <v>2100350</v>
      </c>
      <c r="H11" s="15">
        <v>38.0</v>
      </c>
      <c r="I11" s="16">
        <f>ROUND(H11, 3)*G11</f>
        <v>79813300</v>
      </c>
      <c r="J11" s="13">
        <f>I11</f>
        <v>79813300</v>
      </c>
    </row>
    <row r="12" spans="1:10" customHeight="1" ht="40">
      <c r="A12" s="11" t="s">
        <v>57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58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59</v>
      </c>
      <c r="B14" s="11"/>
      <c r="C14" s="11"/>
      <c r="D14" s="11"/>
      <c r="E14" s="11"/>
      <c r="F14" s="11"/>
      <c r="G14" s="17">
        <f>'Vật tư hoàn thiện'!J30</f>
        <v>179478300</v>
      </c>
      <c r="H14" s="12"/>
      <c r="I14" s="12"/>
    </row>
    <row r="15" spans="1:10" customHeight="1" ht="100">
      <c r="A15" s="13">
        <v>7</v>
      </c>
      <c r="B15" s="13"/>
      <c r="C15" s="14" t="s">
        <v>60</v>
      </c>
      <c r="D15" s="14" t="s">
        <v>61</v>
      </c>
      <c r="E15" s="13"/>
      <c r="F15" s="13" t="s">
        <v>39</v>
      </c>
      <c r="G15" s="16">
        <v>2500000.0</v>
      </c>
      <c r="H15" s="15">
        <v>3.0</v>
      </c>
      <c r="I15" s="16">
        <f>ROUND(H15, 3)*G15</f>
        <v>7500000</v>
      </c>
      <c r="J15" s="13"/>
    </row>
    <row r="16" spans="1:10" customHeight="1" ht="100">
      <c r="A16" s="13">
        <v>8</v>
      </c>
      <c r="B16" s="13"/>
      <c r="C16" s="14" t="s">
        <v>60</v>
      </c>
      <c r="D16" s="14" t="s">
        <v>62</v>
      </c>
      <c r="E16" s="13"/>
      <c r="F16" s="13" t="s">
        <v>63</v>
      </c>
      <c r="G16" s="16">
        <v>693000.0</v>
      </c>
      <c r="H16" s="15">
        <v>2.0</v>
      </c>
      <c r="I16" s="16">
        <f>ROUND(H16, 3)*G16</f>
        <v>1386000</v>
      </c>
      <c r="J16" s="13"/>
    </row>
    <row r="17" spans="1:10" customHeight="1" ht="100">
      <c r="A17" s="13">
        <v>9</v>
      </c>
      <c r="B17" s="13"/>
      <c r="C17" s="14" t="s">
        <v>60</v>
      </c>
      <c r="D17" s="14" t="s">
        <v>64</v>
      </c>
      <c r="E17" s="13"/>
      <c r="F17" s="13" t="s">
        <v>63</v>
      </c>
      <c r="G17" s="16">
        <v>3150000.0</v>
      </c>
      <c r="H17" s="15">
        <v>2.0</v>
      </c>
      <c r="I17" s="16">
        <f>ROUND(H17, 3)*G17</f>
        <v>6300000</v>
      </c>
      <c r="J17" s="13"/>
    </row>
    <row r="18" spans="1:10" customHeight="1" ht="100">
      <c r="A18" s="13">
        <v>10</v>
      </c>
      <c r="B18" s="13"/>
      <c r="C18" s="14" t="s">
        <v>60</v>
      </c>
      <c r="D18" s="14" t="s">
        <v>65</v>
      </c>
      <c r="E18" s="13"/>
      <c r="F18" s="13" t="s">
        <v>63</v>
      </c>
      <c r="G18" s="16">
        <v>2650000.0</v>
      </c>
      <c r="H18" s="15">
        <v>2.0</v>
      </c>
      <c r="I18" s="16">
        <f>ROUND(H18, 3)*G18</f>
        <v>5300000</v>
      </c>
      <c r="J18" s="13"/>
    </row>
    <row r="19" spans="1:10" customHeight="1" ht="100">
      <c r="A19" s="13">
        <v>11</v>
      </c>
      <c r="B19" s="13"/>
      <c r="C19" s="14" t="s">
        <v>60</v>
      </c>
      <c r="D19" s="14" t="s">
        <v>66</v>
      </c>
      <c r="E19" s="13"/>
      <c r="F19" s="13" t="s">
        <v>63</v>
      </c>
      <c r="G19" s="16">
        <v>4300000.0</v>
      </c>
      <c r="H19" s="15">
        <v>2.0</v>
      </c>
      <c r="I19" s="16">
        <f>ROUND(H19, 3)*G19</f>
        <v>8600000</v>
      </c>
      <c r="J19" s="13"/>
    </row>
    <row r="20" spans="1:10" customHeight="1" ht="100">
      <c r="A20" s="13">
        <v>12</v>
      </c>
      <c r="B20" s="13"/>
      <c r="C20" s="14" t="s">
        <v>60</v>
      </c>
      <c r="D20" s="14" t="s">
        <v>67</v>
      </c>
      <c r="E20" s="13"/>
      <c r="F20" s="13" t="s">
        <v>63</v>
      </c>
      <c r="G20" s="16">
        <v>2680000.0</v>
      </c>
      <c r="H20" s="15">
        <v>1.0</v>
      </c>
      <c r="I20" s="16">
        <f>ROUND(H20, 3)*G20</f>
        <v>2680000</v>
      </c>
      <c r="J20" s="13"/>
    </row>
    <row r="21" spans="1:10" customHeight="1" ht="100">
      <c r="A21" s="13">
        <v>13</v>
      </c>
      <c r="B21" s="13"/>
      <c r="C21" s="14" t="s">
        <v>60</v>
      </c>
      <c r="D21" s="14" t="s">
        <v>68</v>
      </c>
      <c r="E21" s="13"/>
      <c r="F21" s="13" t="s">
        <v>69</v>
      </c>
      <c r="G21" s="16">
        <v>312550.0</v>
      </c>
      <c r="H21" s="15">
        <v>45.7</v>
      </c>
      <c r="I21" s="16">
        <f>ROUND(H21, 3)*G21</f>
        <v>14283535</v>
      </c>
      <c r="J21" s="13"/>
    </row>
    <row r="22" spans="1:10" customHeight="1" ht="100">
      <c r="A22" s="13">
        <v>14</v>
      </c>
      <c r="B22" s="13"/>
      <c r="C22" s="14" t="s">
        <v>60</v>
      </c>
      <c r="D22" s="14" t="s">
        <v>70</v>
      </c>
      <c r="E22" s="13"/>
      <c r="F22" s="13" t="s">
        <v>69</v>
      </c>
      <c r="G22" s="16">
        <v>312550.0</v>
      </c>
      <c r="H22" s="15">
        <v>45.7</v>
      </c>
      <c r="I22" s="16">
        <f>ROUND(H22, 3)*G22</f>
        <v>14283535</v>
      </c>
      <c r="J22" s="13"/>
    </row>
    <row r="23" spans="1:10" customHeight="1" ht="100">
      <c r="A23" s="13">
        <v>15</v>
      </c>
      <c r="B23" s="13"/>
      <c r="C23" s="14" t="s">
        <v>60</v>
      </c>
      <c r="D23" s="14" t="s">
        <v>71</v>
      </c>
      <c r="E23" s="13"/>
      <c r="F23" s="13" t="s">
        <v>69</v>
      </c>
      <c r="G23" s="16">
        <v>358700.0</v>
      </c>
      <c r="H23" s="15">
        <v>75.0</v>
      </c>
      <c r="I23" s="16">
        <f>ROUND(H23, 3)*G23</f>
        <v>26902500</v>
      </c>
      <c r="J23" s="13"/>
    </row>
    <row r="24" spans="1:10" customHeight="1" ht="100">
      <c r="A24" s="13">
        <v>16</v>
      </c>
      <c r="B24" s="13"/>
      <c r="C24" s="14" t="s">
        <v>60</v>
      </c>
      <c r="D24" s="14" t="s">
        <v>72</v>
      </c>
      <c r="E24" s="13"/>
      <c r="F24" s="13" t="s">
        <v>73</v>
      </c>
      <c r="G24" s="16">
        <v>52990.0</v>
      </c>
      <c r="H24" s="15">
        <v>187.0</v>
      </c>
      <c r="I24" s="16">
        <f>ROUND(H24, 3)*G24</f>
        <v>9909130</v>
      </c>
      <c r="J24" s="13"/>
    </row>
    <row r="25" spans="1:10" customHeight="1" ht="100">
      <c r="A25" s="13">
        <v>17</v>
      </c>
      <c r="B25" s="13"/>
      <c r="C25" s="14" t="s">
        <v>60</v>
      </c>
      <c r="D25" s="14" t="s">
        <v>74</v>
      </c>
      <c r="E25" s="13"/>
      <c r="F25" s="13" t="s">
        <v>75</v>
      </c>
      <c r="G25" s="16">
        <v>13580000.0</v>
      </c>
      <c r="H25" s="15">
        <v>1.0</v>
      </c>
      <c r="I25" s="16">
        <f>ROUND(H25, 3)*G25</f>
        <v>13580000</v>
      </c>
      <c r="J25" s="13"/>
    </row>
    <row r="26" spans="1:10" customHeight="1" ht="100">
      <c r="A26" s="13">
        <v>18</v>
      </c>
      <c r="B26" s="13"/>
      <c r="C26" s="14" t="s">
        <v>60</v>
      </c>
      <c r="D26" s="14" t="s">
        <v>76</v>
      </c>
      <c r="E26" s="13"/>
      <c r="F26" s="13" t="s">
        <v>73</v>
      </c>
      <c r="G26" s="16">
        <v>28400.0</v>
      </c>
      <c r="H26" s="15">
        <v>129.0</v>
      </c>
      <c r="I26" s="16">
        <f>ROUND(H26, 3)*G26</f>
        <v>3663600</v>
      </c>
      <c r="J26" s="13"/>
    </row>
    <row r="27" spans="1:10" customHeight="1" ht="100">
      <c r="A27" s="13">
        <v>19</v>
      </c>
      <c r="B27" s="13"/>
      <c r="C27" s="14" t="s">
        <v>60</v>
      </c>
      <c r="D27" s="14" t="s">
        <v>77</v>
      </c>
      <c r="E27" s="13"/>
      <c r="F27" s="13" t="s">
        <v>39</v>
      </c>
      <c r="G27" s="16">
        <v>2200000.0</v>
      </c>
      <c r="H27" s="15">
        <v>3.5</v>
      </c>
      <c r="I27" s="16">
        <f>ROUND(H27, 3)*G27</f>
        <v>7700000</v>
      </c>
      <c r="J27" s="13"/>
    </row>
    <row r="28" spans="1:10" customHeight="1" ht="100">
      <c r="A28" s="13">
        <v>20</v>
      </c>
      <c r="B28" s="13"/>
      <c r="C28" s="14" t="s">
        <v>60</v>
      </c>
      <c r="D28" s="14" t="s">
        <v>78</v>
      </c>
      <c r="E28" s="13"/>
      <c r="F28" s="13" t="s">
        <v>39</v>
      </c>
      <c r="G28" s="16">
        <v>2500000.0</v>
      </c>
      <c r="H28" s="15">
        <v>4.0</v>
      </c>
      <c r="I28" s="16">
        <f>ROUND(H28, 3)*G28</f>
        <v>10000000</v>
      </c>
      <c r="J28" s="13"/>
    </row>
    <row r="29" spans="1:10" customHeight="1" ht="100">
      <c r="A29" s="13">
        <v>21</v>
      </c>
      <c r="B29" s="13"/>
      <c r="C29" s="14" t="s">
        <v>60</v>
      </c>
      <c r="D29" s="14" t="s">
        <v>79</v>
      </c>
      <c r="E29" s="13"/>
      <c r="F29" s="13" t="s">
        <v>39</v>
      </c>
      <c r="G29" s="16">
        <v>2500000.0</v>
      </c>
      <c r="H29" s="15">
        <v>13.8</v>
      </c>
      <c r="I29" s="16">
        <f>ROUND(H29, 3)*G29</f>
        <v>34500000</v>
      </c>
      <c r="J29" s="13"/>
    </row>
    <row r="30" spans="1:10" customHeight="1" ht="100">
      <c r="A30" s="13">
        <v>22</v>
      </c>
      <c r="B30" s="13"/>
      <c r="C30" s="14" t="s">
        <v>60</v>
      </c>
      <c r="D30" s="14" t="s">
        <v>80</v>
      </c>
      <c r="E30" s="13"/>
      <c r="F30" s="13" t="s">
        <v>75</v>
      </c>
      <c r="G30" s="16">
        <v>12890000.0</v>
      </c>
      <c r="H30" s="15">
        <v>1.0</v>
      </c>
      <c r="I30" s="16">
        <f>ROUND(H30, 3)*G30</f>
        <v>12890000</v>
      </c>
      <c r="J30" s="13">
        <f>SUM(I15:J30)</f>
        <v>179478300</v>
      </c>
    </row>
    <row r="31" spans="1:10">
      <c r="A31" s="18" t="s">
        <v>14</v>
      </c>
      <c r="I31" s="19">
        <f>SUM(I5:I30)</f>
        <v>277712486.44</v>
      </c>
    </row>
  </sheetData>
  <mergeCells>
    <mergeCell ref="A1:C1"/>
    <mergeCell ref="A2:I2"/>
    <mergeCell ref="D1:I1"/>
    <mergeCell ref="A4:F4"/>
    <mergeCell ref="G4:I4"/>
    <mergeCell ref="A10:F10"/>
    <mergeCell ref="G10:I10"/>
    <mergeCell ref="A12:F12"/>
    <mergeCell ref="G12:I12"/>
    <mergeCell ref="A13:F13"/>
    <mergeCell ref="G13:I13"/>
    <mergeCell ref="A14:F14"/>
    <mergeCell ref="G14:I14"/>
    <mergeCell ref="A31:H3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2023-09-06T09:47:37+07:00</dcterms:created>
  <dcterms:modified xsi:type="dcterms:W3CDTF">2023-09-06T09:47:37+07:00</dcterms:modified>
  <dc:title>Untitled Spreadsheet</dc:title>
  <dc:description/>
  <dc:subject/>
  <cp:keywords/>
  <cp:category/>
</cp:coreProperties>
</file>