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png" ContentType="image/png"/>
  <Default Extension="jpg" ContentType="image/jpe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Báo giá tổng hợp" sheetId="1" r:id="rId4"/>
    <sheet name="Báo giá phần thô" sheetId="2" r:id="rId5"/>
    <sheet name="Vật tư hoàn thiện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<sst xmlns="http://schemas.openxmlformats.org/spreadsheetml/2006/main" uniqueCount="78">
  <si>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Tổng hợp đơn giá</t>
  </si>
  <si>
    <r>
      <rPr>
        <rFont val="Times New Roman"/>
        <b val="true"/>
        <i val="false"/>
        <strike val="false"/>
        <color rgb="FF000000"/>
        <sz val="11"/>
        <u val="none"/>
      </rPr>
      <t xml:space="preserve">Thông tin khách hàng:</t>
    </r>
    <r>
      <rPr>
        <rFont val="Times New Roman"/>
        <b val="false"/>
        <i val="false"/>
        <strike val="false"/>
        <color rgb="FF000000"/>
        <sz val="11"/>
        <u val="none"/>
      </rPr>
      <t xml:space="preserve">
Họ và tên: nguyễn võ anh quang
Số điện thoại: 0911639659
Ngày xuất báo giá: 04/12/2025</t>
    </r>
  </si>
  <si>
    <t>STT</t>
  </si>
  <si>
    <t>Hạng mục</t>
  </si>
  <si>
    <t>Tổng tiền (VNĐ)</t>
  </si>
  <si>
    <t>Phần thô</t>
  </si>
  <si>
    <t>Vật tư hoàn thiện</t>
  </si>
  <si>
    <t>Nhân công/Máy thi công</t>
  </si>
  <si>
    <t>Gạch</t>
  </si>
  <si>
    <t>Sơn nước nội/ngoại thất</t>
  </si>
  <si>
    <t>Thiết bị vệ sinh</t>
  </si>
  <si>
    <t>Cửa đi/Cửa sổ</t>
  </si>
  <si>
    <t>Máy nước nóng</t>
  </si>
  <si>
    <t xml:space="preserve">Nhân công xây dựng sàn </t>
  </si>
  <si>
    <t xml:space="preserve">Tổng giá:  </t>
  </si>
  <si>
    <t>Báo giá phần thô</t>
  </si>
  <si>
    <t>Tên hạng mục</t>
  </si>
  <si>
    <t>Đơn giá</t>
  </si>
  <si>
    <t>Khối lượng</t>
  </si>
  <si>
    <t>Thành tiền</t>
  </si>
  <si>
    <t>Sơn lót ngoại thất</t>
  </si>
  <si>
    <t>Thép tròn</t>
  </si>
  <si>
    <t>Gạch xây dựng</t>
  </si>
  <si>
    <t>Nước</t>
  </si>
  <si>
    <t>Đá xây dựng</t>
  </si>
  <si>
    <t>Cát xây dựng</t>
  </si>
  <si>
    <t>Xi măng</t>
  </si>
  <si>
    <t>Báo giá vật tư hoàn thiện</t>
  </si>
  <si>
    <t>Ảnh</t>
  </si>
  <si>
    <t>Thương hiệu</t>
  </si>
  <si>
    <t>Tên</t>
  </si>
  <si>
    <t>SKU</t>
  </si>
  <si>
    <t>Đơn vị tính</t>
  </si>
  <si>
    <t>I. Danh sách gạch &amp; ngói</t>
  </si>
  <si>
    <t>TRUNG NGUYÊN</t>
  </si>
  <si>
    <t>Gạch bán sứ Trung Nguyên THS88.5009 800mmx800mm</t>
  </si>
  <si>
    <t>G02000051</t>
  </si>
  <si>
    <t>m²</t>
  </si>
  <si>
    <t>LUSTRA</t>
  </si>
  <si>
    <t>Gạch granite LUSTRA INSPA1001000005: 1000mmx1000mm</t>
  </si>
  <si>
    <t>G17000147</t>
  </si>
  <si>
    <t>Gạch men LUSTRA INCEF0300600008TD: 300mmx600mm</t>
  </si>
  <si>
    <t>G15000094</t>
  </si>
  <si>
    <t>Gạch men LUSTRA INCEF0300600011TD: 300mmx600mm</t>
  </si>
  <si>
    <t>G15000102</t>
  </si>
  <si>
    <t>II. Sơn</t>
  </si>
  <si>
    <t>DULUX</t>
  </si>
  <si>
    <t>Sơn nước ngoại thất cao cấp WEATHERSHIELD Bề mặt mờ - BJ8 Màu Pha Dulux (Mã màu: #ffffff - Dung tích: 5L)</t>
  </si>
  <si>
    <t>K02000233</t>
  </si>
  <si>
    <t>Lon</t>
  </si>
  <si>
    <t>III. Danh sách thiết bị vệ sinh</t>
  </si>
  <si>
    <t>IV. Danh sách tôn</t>
  </si>
  <si>
    <t>V. Vật tư hoàn thiện</t>
  </si>
  <si>
    <t>Không có</t>
  </si>
  <si>
    <t>Gạch lát vệ sinh (nhám) 300x600</t>
  </si>
  <si>
    <t>Gạch lát nền 600x600</t>
  </si>
  <si>
    <t>Đá granite</t>
  </si>
  <si>
    <t>Gạch ốp vệ sinh 300x600</t>
  </si>
  <si>
    <t>Gạch lát vệ sinh 300x600</t>
  </si>
  <si>
    <t>Cửa sổ nhiều cánh</t>
  </si>
  <si>
    <t>Bồn tắm</t>
  </si>
  <si>
    <t>Cái</t>
  </si>
  <si>
    <t>Cửa đi 4 cánh</t>
  </si>
  <si>
    <t>Gương soi</t>
  </si>
  <si>
    <t>Bộ</t>
  </si>
  <si>
    <t>Bồn vệ sinh kèm vòi xịt</t>
  </si>
  <si>
    <t>Lavabo (kèm phụ kiện)</t>
  </si>
  <si>
    <t>Vòi tắm hoa sen nóng lạnh</t>
  </si>
  <si>
    <t>Chậu rửa INOX cao cấp 105 Toàn Mỹ: 1050mmx440mmx220mm</t>
  </si>
  <si>
    <t>Sơn lót nội thất</t>
  </si>
  <si>
    <t>Kg</t>
  </si>
  <si>
    <t>Dây điện</t>
  </si>
  <si>
    <t>m</t>
  </si>
  <si>
    <t>Bồn nước</t>
  </si>
  <si>
    <t>Ống nhựa</t>
  </si>
  <si>
    <t>Cửa đi vệ sinh 1 cánh</t>
  </si>
  <si>
    <t>Cửa đi 1 cánh</t>
  </si>
  <si>
    <t>Máy nước nóng năng lượng mặt trời I304 24 ống TM: 240L</t>
  </si>
</sst>
</file>

<file path=xl/styles.xml><?xml version="1.0" encoding="utf-8"?>
<styleSheet xmlns="http://schemas.openxmlformats.org/spreadsheetml/2006/main" xml:space="preserve">
  <numFmts count="2">
    <numFmt numFmtId="164" formatCode="0.000"/>
    <numFmt numFmtId="165" formatCode="#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  <font>
      <b val="1"/>
      <i val="0"/>
      <strike val="0"/>
      <u val="none"/>
      <sz val="18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2"/>
      <color rgb="FF000000"/>
      <name val="Times New Roman"/>
    </font>
    <font>
      <b val="1"/>
      <i val="0"/>
      <strike val="0"/>
      <u val="none"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1B7B7"/>
        <bgColor rgb="FF000000"/>
      </patternFill>
    </fill>
    <fill>
      <patternFill patternType="solid">
        <fgColor rgb="FFE1D3D3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0"/>
    <xf xfId="0" fontId="0" numFmtId="0" fillId="0" borderId="1" applyFont="0" applyNumberFormat="0" applyFill="0" applyBorder="1" applyAlignment="1">
      <alignment vertical="center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0"/>
    <xf xfId="0" fontId="0" numFmtId="3" fillId="0" borderId="1" applyFont="0" applyNumberFormat="1" applyFill="0" applyBorder="1" applyAlignment="1">
      <alignment vertical="center" textRotation="0" wrapText="true" shrinkToFit="false"/>
    </xf>
    <xf xfId="0" fontId="3" numFmtId="3" fillId="2" borderId="1" applyFont="1" applyNumberFormat="1" applyFill="1" applyBorder="1" applyAlignment="1">
      <alignment horizontal="center" vertical="center" textRotation="0" wrapText="false" shrinkToFit="false"/>
    </xf>
    <xf xfId="0" fontId="1" numFmtId="3" fillId="0" borderId="0" applyFont="1" applyNumberFormat="1" applyFill="0" applyBorder="0" applyAlignment="0"/>
    <xf xfId="0" fontId="4" numFmtId="0" fillId="2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1" applyFont="1" applyNumberFormat="0" applyFill="0" applyBorder="1" applyAlignment="1">
      <alignment horizontal="left" vertical="center" textRotation="0" wrapText="false" shrinkToFit="false"/>
    </xf>
    <xf xfId="0" fontId="5" numFmtId="0" fillId="0" borderId="1" applyFont="1" applyNumberFormat="0" applyFill="0" applyBorder="1" applyAlignment="1">
      <alignment horizontal="right" vertical="center" textRotation="0" wrapText="false" shrinkToFit="false"/>
    </xf>
    <xf xfId="0" fontId="5" numFmtId="3" fillId="0" borderId="1" applyFont="1" applyNumberFormat="1" applyFill="0" applyBorder="1" applyAlignment="1">
      <alignment horizontal="right" vertical="center" textRotation="0" wrapText="false" shrinkToFit="false"/>
    </xf>
    <xf xfId="0" fontId="3" numFmtId="3" fillId="2" borderId="1" applyFont="1" applyNumberFormat="1" applyFill="1" applyBorder="1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horizontal="right" vertical="center" textRotation="0" wrapText="false" shrinkToFit="false"/>
    </xf>
    <xf xfId="0" fontId="6" numFmtId="3" fillId="0" borderId="0" applyFont="1" applyNumberFormat="1" applyFill="0" applyBorder="0" applyAlignment="1">
      <alignment horizontal="right" vertical="center" textRotation="0" wrapText="false" shrinkToFit="false"/>
    </xf>
    <xf xfId="0" fontId="2" numFmtId="164" fillId="0" borderId="0" applyFont="1" applyNumberFormat="1" applyFill="0" applyBorder="0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5" numFmtId="165" fillId="0" borderId="1" applyFont="1" applyNumberFormat="1" applyFill="0" applyBorder="1" applyAlignment="1">
      <alignment horizontal="right" vertical="center" textRotation="0" wrapText="fals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3" numFmtId="0" fillId="0" borderId="1" applyFont="1" applyNumberFormat="0" applyFill="0" applyBorder="1" applyAlignment="1">
      <alignment horizontal="right" vertical="center" textRotation="0" wrapText="false" shrinkToFit="false"/>
    </xf>
    <xf xfId="0" fontId="3" numFmtId="3" fillId="0" borderId="1" applyFont="1" applyNumberFormat="1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3" fillId="0" borderId="0" applyFont="1" applyNumberFormat="1" applyFill="0" applyBorder="0" applyAlignment="1">
      <alignment horizontal="center" vertical="center" textRotation="0" wrapText="false" shrinkToFit="false"/>
    </xf>
    <xf xfId="0" fontId="1" numFmtId="3" fillId="0" borderId="1" applyFont="1" applyNumberFormat="1" applyFill="0" applyBorder="1" applyAlignment="1">
      <alignment vertical="center" textRotation="0" wrapText="true" shrinkToFit="false"/>
    </xf>
    <xf xfId="0" fontId="1" numFmtId="164" fillId="0" borderId="1" applyFont="1" applyNumberFormat="1" applyFill="0" applyBorder="1" applyAlignment="1">
      <alignment vertical="center" textRotation="0" wrapText="true" shrinkToFit="false"/>
    </xf>
    <xf xfId="0" fontId="1" numFmtId="164" fillId="0" borderId="0" applyFont="1" applyNumberFormat="1" applyFill="0" applyBorder="0" applyAlignment="0"/>
    <xf xfId="0" fontId="3" numFmtId="0" fillId="3" borderId="1" applyFont="1" applyNumberFormat="0" applyFill="1" applyBorder="1" applyAlignment="1">
      <alignment horizontal="left" vertical="center" textRotation="0" wrapText="false" shrinkToFit="false"/>
    </xf>
    <xf xfId="0" fontId="3" numFmtId="3" fillId="3" borderId="1" applyFont="1" applyNumberFormat="1" applyFill="1" applyBorder="1" applyAlignment="1">
      <alignment horizontal="right" vertical="center" textRotation="0" wrapText="false" shrinkToFit="false"/>
    </xf>
    <xf xfId="0" fontId="1" numFmtId="3" fillId="0" borderId="0" applyFont="1" applyNumberFormat="1" applyFill="0" applyBorder="0" applyAlignment="1">
      <alignment horizontal="right" vertical="center" textRotation="0" wrapText="false" shrinkToFit="false"/>
    </xf>
    <xf xfId="0" fontId="2" numFmtId="3" fillId="0" borderId="1" applyFont="1" applyNumberFormat="1" applyFill="0" applyBorder="1" applyAlignment="1">
      <alignment horizontal="center" vertical="center" textRotation="0" wrapText="false" shrinkToFit="false"/>
    </xf>
    <xf xfId="0" fontId="0" numFmtId="3" fillId="0" borderId="1" applyFont="0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215131cfaf455aa9f9bb04b37bafb01d.png"/><Relationship Id="rId2" Type="http://schemas.openxmlformats.org/officeDocument/2006/relationships/image" Target="../media/e54370a75e1df06b90aa2bb9875ad8e4.jpg"/><Relationship Id="rId3" Type="http://schemas.openxmlformats.org/officeDocument/2006/relationships/image" Target="../media/6a1509a1a2030d86511f407e9db52ea9.jpg"/><Relationship Id="rId4" Type="http://schemas.openxmlformats.org/officeDocument/2006/relationships/image" Target="../media/dbd9f04a007952f52c95814a97806b9b.jpg"/><Relationship Id="rId5" Type="http://schemas.openxmlformats.org/officeDocument/2006/relationships/image" Target="../media/2f20cfe6a49e1010c64127afc87be87b.jpg"/><Relationship Id="rId6" Type="http://schemas.openxmlformats.org/officeDocument/2006/relationships/image" Target="../media/35f1b89dc8e1fabb54eb81d7488e7ac7.png"/><Relationship Id="rId7" Type="http://schemas.openxmlformats.org/officeDocument/2006/relationships/image" Target="../media/86ad9cb8b67d22bb8a58bd275fbcb65e.png"/><Relationship Id="rId8" Type="http://schemas.openxmlformats.org/officeDocument/2006/relationships/image" Target="../media/86ad9cb8b67d22bb8a58bd275fbcb65e.png"/><Relationship Id="rId9" Type="http://schemas.openxmlformats.org/officeDocument/2006/relationships/image" Target="../media/86ad9cb8b67d22bb8a58bd275fbcb65e.png"/><Relationship Id="rId10" Type="http://schemas.openxmlformats.org/officeDocument/2006/relationships/image" Target="../media/86ad9cb8b67d22bb8a58bd275fbcb65e.png"/><Relationship Id="rId11" Type="http://schemas.openxmlformats.org/officeDocument/2006/relationships/image" Target="../media/86ad9cb8b67d22bb8a58bd275fbcb65e.png"/><Relationship Id="rId12" Type="http://schemas.openxmlformats.org/officeDocument/2006/relationships/image" Target="../media/86ad9cb8b67d22bb8a58bd275fbcb65e.png"/><Relationship Id="rId13" Type="http://schemas.openxmlformats.org/officeDocument/2006/relationships/image" Target="../media/86ad9cb8b67d22bb8a58bd275fbcb65e.png"/><Relationship Id="rId14" Type="http://schemas.openxmlformats.org/officeDocument/2006/relationships/image" Target="../media/5d3342b2a2b91eddb2a41ef3d9b70f90.png"/><Relationship Id="rId15" Type="http://schemas.openxmlformats.org/officeDocument/2006/relationships/image" Target="../media/ab098f66b2abeb43fdaeb34ae5c7ceac.jpg"/><Relationship Id="rId16" Type="http://schemas.openxmlformats.org/officeDocument/2006/relationships/image" Target="../media/86ad9cb8b67d22bb8a58bd275fbcb65e.png"/><Relationship Id="rId17" Type="http://schemas.openxmlformats.org/officeDocument/2006/relationships/image" Target="../media/86ad9cb8b67d22bb8a58bd275fbcb65e.png"/><Relationship Id="rId18" Type="http://schemas.openxmlformats.org/officeDocument/2006/relationships/image" Target="../media/86ad9cb8b67d22bb8a58bd275fbcb65e.png"/><Relationship Id="rId19" Type="http://schemas.openxmlformats.org/officeDocument/2006/relationships/image" Target="../media/9039d8a9b986455a244e7a1ce575d147.jpg"/><Relationship Id="rId20" Type="http://schemas.openxmlformats.org/officeDocument/2006/relationships/image" Target="../media/86ad9cb8b67d22bb8a58bd275fbcb65e.png"/><Relationship Id="rId21" Type="http://schemas.openxmlformats.org/officeDocument/2006/relationships/image" Target="../media/4033ab459fde86e1d00a0b844da04ca2.jpg"/><Relationship Id="rId22" Type="http://schemas.openxmlformats.org/officeDocument/2006/relationships/image" Target="../media/62f52c0bf755a07ea32c187618486a90.jpg"/><Relationship Id="rId23" Type="http://schemas.openxmlformats.org/officeDocument/2006/relationships/image" Target="../media/94ee2ea42cd8e8b8b4a3e88f355fd560.jpg"/><Relationship Id="rId24" Type="http://schemas.openxmlformats.org/officeDocument/2006/relationships/image" Target="../media/4573173a758565419d352ff610490e7f.png"/><Relationship Id="rId25" Type="http://schemas.openxmlformats.org/officeDocument/2006/relationships/image" Target="../media/8469c4cf0590a157e067296e7dcf76f2.jpg"/><Relationship Id="rId26" Type="http://schemas.openxmlformats.org/officeDocument/2006/relationships/image" Target="../media/cbde0e0719dd44a8b4222691e042f2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95250</xdr:rowOff>
    </xdr:from>
    <xdr:ext cx="2105025" cy="428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4</xdr:row>
      <xdr:rowOff>95250</xdr:rowOff>
    </xdr:from>
    <xdr:ext cx="952500" cy="9525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5</xdr:row>
      <xdr:rowOff>95250</xdr:rowOff>
    </xdr:from>
    <xdr:ext cx="952500" cy="9525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6</xdr:row>
      <xdr:rowOff>95250</xdr:rowOff>
    </xdr:from>
    <xdr:ext cx="952500" cy="952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7</xdr:row>
      <xdr:rowOff>95250</xdr:rowOff>
    </xdr:from>
    <xdr:ext cx="952500" cy="952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9</xdr:row>
      <xdr:rowOff>95250</xdr:rowOff>
    </xdr:from>
    <xdr:ext cx="1009650" cy="952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13</xdr:row>
      <xdr:rowOff>95250</xdr:rowOff>
    </xdr:from>
    <xdr:ext cx="1428750" cy="923925"/>
    <xdr:pic>
      <xdr:nvPicPr>
        <xdr:cNvPr id="7" name="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14</xdr:row>
      <xdr:rowOff>95250</xdr:rowOff>
    </xdr:from>
    <xdr:ext cx="1428750" cy="923925"/>
    <xdr:pic>
      <xdr:nvPicPr>
        <xdr:cNvPr id="8" name="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15</xdr:row>
      <xdr:rowOff>95250</xdr:rowOff>
    </xdr:from>
    <xdr:ext cx="1428750" cy="923925"/>
    <xdr:pic>
      <xdr:nvPicPr>
        <xdr:cNvPr id="9" name="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16</xdr:row>
      <xdr:rowOff>95250</xdr:rowOff>
    </xdr:from>
    <xdr:ext cx="1428750" cy="923925"/>
    <xdr:pic>
      <xdr:nvPicPr>
        <xdr:cNvPr id="10" name="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17</xdr:row>
      <xdr:rowOff>95250</xdr:rowOff>
    </xdr:from>
    <xdr:ext cx="1428750" cy="923925"/>
    <xdr:pic>
      <xdr:nvPicPr>
        <xdr:cNvPr id="11" name="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18</xdr:row>
      <xdr:rowOff>95250</xdr:rowOff>
    </xdr:from>
    <xdr:ext cx="1428750" cy="923925"/>
    <xdr:pic>
      <xdr:nvPicPr>
        <xdr:cNvPr id="12" name="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19</xdr:row>
      <xdr:rowOff>95250</xdr:rowOff>
    </xdr:from>
    <xdr:ext cx="1428750" cy="923925"/>
    <xdr:pic>
      <xdr:nvPicPr>
        <xdr:cNvPr id="13" name="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20</xdr:row>
      <xdr:rowOff>95250</xdr:rowOff>
    </xdr:from>
    <xdr:ext cx="1266825" cy="952500"/>
    <xdr:pic>
      <xdr:nvPicPr>
        <xdr:cNvPr id="14" name="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21</xdr:row>
      <xdr:rowOff>95250</xdr:rowOff>
    </xdr:from>
    <xdr:ext cx="952500" cy="952500"/>
    <xdr:pic>
      <xdr:nvPicPr>
        <xdr:cNvPr id="15" name="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22</xdr:row>
      <xdr:rowOff>95250</xdr:rowOff>
    </xdr:from>
    <xdr:ext cx="1428750" cy="923925"/>
    <xdr:pic>
      <xdr:nvPicPr>
        <xdr:cNvPr id="16" name="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23</xdr:row>
      <xdr:rowOff>95250</xdr:rowOff>
    </xdr:from>
    <xdr:ext cx="1428750" cy="923925"/>
    <xdr:pic>
      <xdr:nvPicPr>
        <xdr:cNvPr id="17" name="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24</xdr:row>
      <xdr:rowOff>95250</xdr:rowOff>
    </xdr:from>
    <xdr:ext cx="1428750" cy="923925"/>
    <xdr:pic>
      <xdr:nvPicPr>
        <xdr:cNvPr id="18" name="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25</xdr:row>
      <xdr:rowOff>95250</xdr:rowOff>
    </xdr:from>
    <xdr:ext cx="952500" cy="952500"/>
    <xdr:pic>
      <xdr:nvPicPr>
        <xdr:cNvPr id="19" name="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26</xdr:row>
      <xdr:rowOff>95250</xdr:rowOff>
    </xdr:from>
    <xdr:ext cx="1428750" cy="923925"/>
    <xdr:pic>
      <xdr:nvPicPr>
        <xdr:cNvPr id="20" name="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27</xdr:row>
      <xdr:rowOff>95250</xdr:rowOff>
    </xdr:from>
    <xdr:ext cx="1428750" cy="895350"/>
    <xdr:pic>
      <xdr:nvPicPr>
        <xdr:cNvPr id="21" name="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28</xdr:row>
      <xdr:rowOff>95250</xdr:rowOff>
    </xdr:from>
    <xdr:ext cx="1352550" cy="952500"/>
    <xdr:pic>
      <xdr:nvPicPr>
        <xdr:cNvPr id="22" name="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29</xdr:row>
      <xdr:rowOff>95250</xdr:rowOff>
    </xdr:from>
    <xdr:ext cx="1428750" cy="952500"/>
    <xdr:pic>
      <xdr:nvPicPr>
        <xdr:cNvPr id="23" name="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30</xdr:row>
      <xdr:rowOff>95250</xdr:rowOff>
    </xdr:from>
    <xdr:ext cx="1057275" cy="952500"/>
    <xdr:pic>
      <xdr:nvPicPr>
        <xdr:cNvPr id="24" name="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31</xdr:row>
      <xdr:rowOff>95250</xdr:rowOff>
    </xdr:from>
    <xdr:ext cx="466725" cy="952500"/>
    <xdr:pic>
      <xdr:nvPicPr>
        <xdr:cNvPr id="25" name="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285750</xdr:colOff>
      <xdr:row>32</xdr:row>
      <xdr:rowOff>95250</xdr:rowOff>
    </xdr:from>
    <xdr:ext cx="857250" cy="952500"/>
    <xdr:pic>
      <xdr:nvPicPr>
        <xdr:cNvPr id="26" name="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4"/>
  <sheetViews>
    <sheetView tabSelected="1" workbookViewId="0" showGridLines="true" showRowColHeaders="1">
      <selection activeCell="C1" sqref="C1:C3"/>
    </sheetView>
  </sheetViews>
  <sheetFormatPr defaultRowHeight="14.4" outlineLevelRow="0" outlineLevelCol="0"/>
  <cols>
    <col min="1" max="1" width="7.427" bestFit="true" customWidth="true" style="2"/>
    <col min="2" max="2" width="50" customWidth="true" style="2"/>
    <col min="3" max="3" width="36.42" bestFit="true" customWidth="true" style="34"/>
    <col min="4" max="4" width="9.10" hidden="true" style="0"/>
    <col min="5" max="5" width="9.10" hidden="true" style="0"/>
  </cols>
  <sheetData>
    <row r="1" spans="1:5" customHeight="1" ht="60">
      <c r="A1" s="4"/>
      <c r="B1" s="4"/>
      <c r="C1" s="35" t="s">
        <v>0</v>
      </c>
    </row>
    <row r="2" spans="1:5" customHeight="1" ht="70">
      <c r="A2" s="3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nguyễn võ anh quang
Số điện thoại: 0911639659
Ngày xuất báo giá: 04/12/2025</t>
          </r>
        </is>
      </c>
      <c r="B2" s="3"/>
      <c r="C2" s="36"/>
    </row>
    <row r="3" spans="1:5" customHeight="1" ht="60">
      <c r="A3" s="6" t="s">
        <v>2</v>
      </c>
      <c r="B3" s="6" t="s">
        <v>3</v>
      </c>
      <c r="C3" s="9" t="s">
        <v>4</v>
      </c>
    </row>
    <row r="4" spans="1:5" customHeight="1" ht="30">
      <c r="A4" s="21">
        <v>1</v>
      </c>
      <c r="B4" s="32" t="s">
        <v>5</v>
      </c>
      <c r="C4" s="33">
        <f>LOOKUP(2,1/(NOT(ISBLANK('Báo giá phần thô'!D:D))),'Báo giá phần thô'!D:D)</f>
        <v>986918176</v>
      </c>
    </row>
    <row r="5" spans="1:5" customHeight="1" ht="30">
      <c r="A5" s="21">
        <v>2</v>
      </c>
      <c r="B5" s="32" t="s">
        <v>6</v>
      </c>
      <c r="C5" s="33">
        <f>LOOKUP(2,1/(NOT(ISBLANK('Vật tư hoàn thiện'!I:I))),'Vật tư hoàn thiện'!I:I)</f>
        <v>1358118510.8</v>
      </c>
    </row>
    <row r="6" spans="1:5">
      <c r="A6" s="2">
        <v>2.1</v>
      </c>
      <c r="B6" s="2" t="s">
        <v>8</v>
      </c>
      <c r="C6" s="34">
        <f>'Vật tư hoàn thiện'!J8</f>
        <v>32782060.8</v>
      </c>
    </row>
    <row r="7" spans="1:5">
      <c r="A7" s="2">
        <v>2.2</v>
      </c>
      <c r="B7" s="2" t="s">
        <v>9</v>
      </c>
      <c r="C7" s="34">
        <f>'Vật tư hoàn thiện'!J10</f>
        <v>575495900</v>
      </c>
    </row>
    <row r="8" spans="1:5">
      <c r="A8" s="2">
        <v>2.3</v>
      </c>
      <c r="B8" s="2" t="s">
        <v>10</v>
      </c>
      <c r="C8" s="34">
        <f>'Vật tư hoàn thiện'!J11</f>
        <v/>
      </c>
    </row>
    <row r="9" spans="1:5">
      <c r="A9" s="2">
        <v>2.4</v>
      </c>
      <c r="B9" s="2" t="s">
        <v>6</v>
      </c>
      <c r="C9" s="34">
        <f>'Vật tư hoàn thiện'!J33</f>
        <v>749840550</v>
      </c>
    </row>
    <row r="10" spans="1:5">
      <c r="A10" s="2">
        <v>2.5</v>
      </c>
      <c r="B10" s="2" t="s">
        <v>11</v>
      </c>
      <c r="C10" s="34"/>
    </row>
    <row r="11" spans="1:5">
      <c r="A11" s="2">
        <v>2.6</v>
      </c>
      <c r="B11" s="2" t="s">
        <v>12</v>
      </c>
      <c r="C11" s="34"/>
    </row>
    <row r="12" spans="1:5" customHeight="1" ht="30">
      <c r="A12" s="21">
        <v>3</v>
      </c>
      <c r="B12" s="32" t="s">
        <v>7</v>
      </c>
      <c r="C12" s="33">
        <f>SUM(C13:C13)</f>
        <v>560250000</v>
      </c>
    </row>
    <row r="13" spans="1:5">
      <c r="A13" s="13">
        <v>3.1</v>
      </c>
      <c r="B13" s="14" t="s">
        <v>13</v>
      </c>
      <c r="C13" s="16">
        <f>ROUND(E13, 4)*D13</f>
        <v>560250000</v>
      </c>
      <c r="D13" s="13">
        <v>2250000.0</v>
      </c>
      <c r="E13" s="13">
        <v>249.0</v>
      </c>
    </row>
    <row r="14" spans="1:5">
      <c r="A14" s="18" t="s">
        <v>14</v>
      </c>
      <c r="C14" s="19">
        <f>SUM(C4:C5)+C12</f>
        <v>2905286686.8</v>
      </c>
    </row>
  </sheetData>
  <mergeCells>
    <mergeCell ref="A1:B1"/>
    <mergeCell ref="A2:C2"/>
    <mergeCell ref="A14:B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"/>
  <sheetViews>
    <sheetView tabSelected="0" workbookViewId="0" showGridLines="true" showRowColHeaders="1">
      <selection activeCell="D11" sqref="D11"/>
    </sheetView>
  </sheetViews>
  <sheetFormatPr defaultRowHeight="14.4" outlineLevelRow="0" outlineLevelCol="0"/>
  <cols>
    <col min="1" max="1" width="24.137" bestFit="true" customWidth="true" style="2"/>
    <col min="2" max="2" width="30" customWidth="true" style="10"/>
    <col min="3" max="3" width="16.425" bestFit="true" customWidth="true" style="31"/>
    <col min="4" max="4" width="30" customWidth="true" style="10"/>
    <col min="5" max="5" width="9.10" style="2"/>
    <col min="6" max="6" width="9.10" style="2"/>
    <col min="7" max="7" width="9.10" style="2"/>
    <col min="8" max="8" width="9.10" style="2"/>
  </cols>
  <sheetData>
    <row r="1" spans="1:8" customHeight="1" ht="60">
      <c r="A1" s="26"/>
      <c r="B1" s="28"/>
      <c r="C1" s="20" t="s">
        <v>15</v>
      </c>
    </row>
    <row r="2" spans="1:8" customHeight="1" ht="70">
      <c r="A2" s="27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nguyễn võ anh quang
Số điện thoại: 0911639659
Ngày xuất báo giá: 04/12/2025</t>
          </r>
        </is>
      </c>
      <c r="B2" s="29"/>
      <c r="C2" s="30"/>
      <c r="D2" s="29"/>
    </row>
    <row r="3" spans="1:8" customHeight="1" ht="60">
      <c r="A3" s="21" t="s">
        <v>16</v>
      </c>
      <c r="B3" s="21" t="s">
        <v>17</v>
      </c>
      <c r="C3" s="21" t="s">
        <v>18</v>
      </c>
      <c r="D3" s="21" t="s">
        <v>19</v>
      </c>
    </row>
    <row r="4" spans="1:8">
      <c r="A4" s="14" t="s">
        <v>20</v>
      </c>
      <c r="B4" s="16">
        <v>358700.0</v>
      </c>
      <c r="C4" s="22">
        <v>123.0</v>
      </c>
      <c r="D4" s="16">
        <f>ROUND(C4, 4)*B4</f>
        <v>44120100</v>
      </c>
    </row>
    <row r="5" spans="1:8">
      <c r="A5" s="14" t="s">
        <v>21</v>
      </c>
      <c r="B5" s="16">
        <v>19800.0</v>
      </c>
      <c r="C5" s="23">
        <v>38327.52</v>
      </c>
      <c r="D5" s="16">
        <f>ROUND(C5, 4)*B5</f>
        <v>758884896</v>
      </c>
    </row>
    <row r="6" spans="1:8">
      <c r="A6" s="14" t="s">
        <v>22</v>
      </c>
      <c r="B6" s="16">
        <v>1700.0</v>
      </c>
      <c r="C6" s="22">
        <v>70497.0</v>
      </c>
      <c r="D6" s="16">
        <f>ROUND(C6, 4)*B6</f>
        <v>119844900</v>
      </c>
    </row>
    <row r="7" spans="1:8">
      <c r="A7" s="14" t="s">
        <v>23</v>
      </c>
      <c r="B7" s="16">
        <v>10.0</v>
      </c>
      <c r="C7" s="22">
        <v>9208.0</v>
      </c>
      <c r="D7" s="16">
        <f>ROUND(C7, 4)*B7</f>
        <v>92080</v>
      </c>
    </row>
    <row r="8" spans="1:8">
      <c r="A8" s="14" t="s">
        <v>24</v>
      </c>
      <c r="B8" s="16">
        <v>400000.0</v>
      </c>
      <c r="C8" s="22">
        <v>44.0</v>
      </c>
      <c r="D8" s="16">
        <f>ROUND(C8, 4)*B8</f>
        <v>17600000</v>
      </c>
    </row>
    <row r="9" spans="1:8">
      <c r="A9" s="14" t="s">
        <v>25</v>
      </c>
      <c r="B9" s="16">
        <v>350000.0</v>
      </c>
      <c r="C9" s="22">
        <v>23.0</v>
      </c>
      <c r="D9" s="16">
        <f>ROUND(C9, 4)*B9</f>
        <v>8050000</v>
      </c>
    </row>
    <row r="10" spans="1:8">
      <c r="A10" s="14" t="s">
        <v>26</v>
      </c>
      <c r="B10" s="16">
        <v>2200.0</v>
      </c>
      <c r="C10" s="22">
        <v>17421.0</v>
      </c>
      <c r="D10" s="16">
        <f>ROUND(C10, 4)*B10</f>
        <v>38326200</v>
      </c>
    </row>
    <row r="11" spans="1:8">
      <c r="A11" s="24" t="s">
        <v>14</v>
      </c>
      <c r="B11" s="16"/>
      <c r="C11" s="22"/>
      <c r="D11" s="25">
        <f>SUM(D4:D10)</f>
        <v>986918176</v>
      </c>
    </row>
  </sheetData>
  <mergeCells>
    <mergeCell ref="A1:B1"/>
    <mergeCell ref="A2:D2"/>
    <mergeCell ref="C1:D1"/>
    <mergeCell ref="A11:C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4"/>
  <sheetViews>
    <sheetView tabSelected="0" workbookViewId="0" showGridLines="true" showRowColHeaders="1">
      <selection activeCell="I34" sqref="I34"/>
    </sheetView>
  </sheetViews>
  <sheetFormatPr defaultRowHeight="14.4" outlineLevelRow="0" outlineLevelCol="0"/>
  <cols>
    <col min="1" max="1" width="7.427" bestFit="true" customWidth="true" style="2"/>
    <col min="2" max="2" width="30" customWidth="true" style="2"/>
    <col min="3" max="3" width="17.71" bestFit="true" customWidth="true" style="2"/>
    <col min="4" max="4" width="136.11" bestFit="true" customWidth="true" style="2"/>
    <col min="5" max="5" width="15.139" bestFit="true" customWidth="true" style="2"/>
    <col min="6" max="6" width="17.71" bestFit="true" customWidth="true" style="2"/>
    <col min="7" max="7" width="13.854" bestFit="true" customWidth="true" style="10"/>
    <col min="8" max="8" width="16.425" bestFit="true" customWidth="true" style="2"/>
    <col min="9" max="9" width="16.425" bestFit="true" customWidth="true" style="10"/>
    <col min="10" max="10" width="9.10" hidden="true" style="0"/>
  </cols>
  <sheetData>
    <row r="1" spans="1:10" customHeight="1" ht="60">
      <c r="A1" s="4"/>
      <c r="B1" s="4"/>
      <c r="C1" s="4"/>
      <c r="D1" s="5" t="s">
        <v>27</v>
      </c>
      <c r="E1" s="1"/>
      <c r="F1" s="1"/>
      <c r="G1" s="7"/>
      <c r="H1" s="1"/>
      <c r="I1" s="7"/>
    </row>
    <row r="2" spans="1:10" customHeight="1" ht="70">
      <c r="A2" s="3" t="inlineStr">
        <is>
          <r>
            <rPr>
              <rFont val="Times New Roman"/>
              <b val="true"/>
              <i val="false"/>
              <strike val="false"/>
              <color rgb="FF000000"/>
              <sz val="11"/>
              <u val="none"/>
            </rPr>
            <t xml:space="preserve">Thông tin khách hàng:</t>
          </r>
          <r>
            <rPr>
              <rFont val="Times New Roman"/>
              <b val="false"/>
              <i val="false"/>
              <strike val="false"/>
              <color rgb="FF000000"/>
              <sz val="11"/>
              <u val="none"/>
            </rPr>
            <t xml:space="preserve">
Họ và tên: nguyễn võ anh quang
Số điện thoại: 0911639659
Ngày xuất báo giá: 04/12/2025</t>
          </r>
        </is>
      </c>
      <c r="B2" s="3"/>
      <c r="C2" s="3"/>
      <c r="D2" s="3"/>
      <c r="E2" s="3"/>
      <c r="F2" s="3"/>
      <c r="G2" s="8"/>
      <c r="H2" s="3"/>
      <c r="I2" s="8"/>
    </row>
    <row r="3" spans="1:10" customHeight="1" ht="60">
      <c r="A3" s="6" t="s">
        <v>2</v>
      </c>
      <c r="B3" s="6" t="s">
        <v>28</v>
      </c>
      <c r="C3" s="6" t="s">
        <v>29</v>
      </c>
      <c r="D3" s="6" t="s">
        <v>30</v>
      </c>
      <c r="E3" s="6" t="s">
        <v>31</v>
      </c>
      <c r="F3" s="6" t="s">
        <v>32</v>
      </c>
      <c r="G3" s="9" t="s">
        <v>17</v>
      </c>
      <c r="H3" s="6" t="s">
        <v>18</v>
      </c>
      <c r="I3" s="9" t="s">
        <v>19</v>
      </c>
    </row>
    <row r="4" spans="1:10" customHeight="1" ht="40">
      <c r="A4" s="11" t="s">
        <v>33</v>
      </c>
      <c r="B4" s="11"/>
      <c r="C4" s="11"/>
      <c r="D4" s="11"/>
      <c r="E4" s="11"/>
      <c r="F4" s="11"/>
      <c r="G4" s="17">
        <f>'Vật tư hoàn thiện'!J8</f>
        <v>32782060.8</v>
      </c>
      <c r="H4" s="12"/>
      <c r="I4" s="12"/>
    </row>
    <row r="5" spans="1:10" customHeight="1" ht="100">
      <c r="A5" s="13">
        <v>1</v>
      </c>
      <c r="B5" s="13"/>
      <c r="C5" s="14" t="s">
        <v>34</v>
      </c>
      <c r="D5" s="14" t="s">
        <v>35</v>
      </c>
      <c r="E5" s="13" t="s">
        <v>36</v>
      </c>
      <c r="F5" s="13" t="s">
        <v>37</v>
      </c>
      <c r="G5" s="16">
        <v>243000</v>
      </c>
      <c r="H5" s="15">
        <v>65.28</v>
      </c>
      <c r="I5" s="16">
        <f>ROUND(H5, 3)*G5</f>
        <v>15863040</v>
      </c>
      <c r="J5" s="13"/>
    </row>
    <row r="6" spans="1:10" customHeight="1" ht="100">
      <c r="A6" s="13">
        <v>2</v>
      </c>
      <c r="B6" s="13"/>
      <c r="C6" s="14" t="s">
        <v>38</v>
      </c>
      <c r="D6" s="14" t="s">
        <v>39</v>
      </c>
      <c r="E6" s="13" t="s">
        <v>40</v>
      </c>
      <c r="F6" s="13" t="s">
        <v>37</v>
      </c>
      <c r="G6" s="16">
        <v>389880</v>
      </c>
      <c r="H6" s="15">
        <v>36.0</v>
      </c>
      <c r="I6" s="16">
        <f>ROUND(H6, 3)*G6</f>
        <v>14035680</v>
      </c>
      <c r="J6" s="13"/>
    </row>
    <row r="7" spans="1:10" customHeight="1" ht="100">
      <c r="A7" s="13">
        <v>3</v>
      </c>
      <c r="B7" s="13"/>
      <c r="C7" s="14" t="s">
        <v>38</v>
      </c>
      <c r="D7" s="14" t="s">
        <v>41</v>
      </c>
      <c r="E7" s="13" t="s">
        <v>42</v>
      </c>
      <c r="F7" s="13" t="s">
        <v>37</v>
      </c>
      <c r="G7" s="16">
        <v>222480</v>
      </c>
      <c r="H7" s="15">
        <v>10.8</v>
      </c>
      <c r="I7" s="16">
        <f>ROUND(H7, 3)*G7</f>
        <v>2402784</v>
      </c>
      <c r="J7" s="13"/>
    </row>
    <row r="8" spans="1:10" customHeight="1" ht="100">
      <c r="A8" s="13">
        <v>4</v>
      </c>
      <c r="B8" s="13"/>
      <c r="C8" s="14" t="s">
        <v>38</v>
      </c>
      <c r="D8" s="14" t="s">
        <v>43</v>
      </c>
      <c r="E8" s="13" t="s">
        <v>44</v>
      </c>
      <c r="F8" s="13" t="s">
        <v>37</v>
      </c>
      <c r="G8" s="16">
        <v>222480</v>
      </c>
      <c r="H8" s="15">
        <v>2.16</v>
      </c>
      <c r="I8" s="16">
        <f>ROUND(H8, 3)*G8</f>
        <v>480556.8</v>
      </c>
      <c r="J8" s="13">
        <f>SUM(I5:J8)</f>
        <v>32782060.8</v>
      </c>
    </row>
    <row r="9" spans="1:10" customHeight="1" ht="40">
      <c r="A9" s="11" t="s">
        <v>45</v>
      </c>
      <c r="B9" s="11"/>
      <c r="C9" s="11"/>
      <c r="D9" s="11"/>
      <c r="E9" s="11"/>
      <c r="F9" s="11"/>
      <c r="G9" s="17">
        <f>'Vật tư hoàn thiện'!J10</f>
        <v>575495900</v>
      </c>
      <c r="H9" s="12"/>
      <c r="I9" s="12"/>
    </row>
    <row r="10" spans="1:10" customHeight="1" ht="100">
      <c r="A10" s="13">
        <v>5</v>
      </c>
      <c r="B10" s="13"/>
      <c r="C10" s="14" t="s">
        <v>46</v>
      </c>
      <c r="D10" s="14" t="s">
        <v>47</v>
      </c>
      <c r="E10" s="13" t="s">
        <v>48</v>
      </c>
      <c r="F10" s="13" t="s">
        <v>49</v>
      </c>
      <c r="G10" s="16">
        <v>2100350</v>
      </c>
      <c r="H10" s="15">
        <v>274.0</v>
      </c>
      <c r="I10" s="16">
        <f>ROUND(H10, 3)*G10</f>
        <v>575495900</v>
      </c>
      <c r="J10" s="13">
        <f>I10</f>
        <v>575495900</v>
      </c>
    </row>
    <row r="11" spans="1:10" customHeight="1" ht="40">
      <c r="A11" s="11" t="s">
        <v>50</v>
      </c>
      <c r="B11" s="11"/>
      <c r="C11" s="11"/>
      <c r="D11" s="11"/>
      <c r="E11" s="11"/>
      <c r="F11" s="11"/>
      <c r="G11" s="17">
        <f>'Vật tư hoàn thiện'!J11</f>
        <v/>
      </c>
      <c r="H11" s="12"/>
      <c r="I11" s="12"/>
      <c r="J11">
        <f>I11</f>
        <v/>
      </c>
    </row>
    <row r="12" spans="1:10" customHeight="1" ht="40">
      <c r="A12" s="11" t="s">
        <v>51</v>
      </c>
      <c r="B12" s="11"/>
      <c r="C12" s="11"/>
      <c r="D12" s="11"/>
      <c r="E12" s="11"/>
      <c r="F12" s="11"/>
      <c r="G12" s="17">
        <f>'Vật tư hoàn thiện'!J12</f>
        <v/>
      </c>
      <c r="H12" s="12"/>
      <c r="I12" s="12"/>
      <c r="J12">
        <f>I12</f>
        <v/>
      </c>
    </row>
    <row r="13" spans="1:10" customHeight="1" ht="40">
      <c r="A13" s="11" t="s">
        <v>52</v>
      </c>
      <c r="B13" s="11"/>
      <c r="C13" s="11"/>
      <c r="D13" s="11"/>
      <c r="E13" s="11"/>
      <c r="F13" s="11"/>
      <c r="G13" s="17">
        <f>'Vật tư hoàn thiện'!J33</f>
        <v>749840550</v>
      </c>
      <c r="H13" s="12"/>
      <c r="I13" s="12"/>
    </row>
    <row r="14" spans="1:10" customHeight="1" ht="100">
      <c r="A14" s="13">
        <v>6</v>
      </c>
      <c r="B14" s="13"/>
      <c r="C14" s="14" t="s">
        <v>53</v>
      </c>
      <c r="D14" s="14" t="s">
        <v>54</v>
      </c>
      <c r="E14" s="13"/>
      <c r="F14" s="13" t="s">
        <v>37</v>
      </c>
      <c r="G14" s="16">
        <v>271000.0</v>
      </c>
      <c r="H14" s="15">
        <v>35.0</v>
      </c>
      <c r="I14" s="16">
        <f>ROUND(H14, 3)*G14</f>
        <v>9485000</v>
      </c>
      <c r="J14" s="13"/>
    </row>
    <row r="15" spans="1:10" customHeight="1" ht="100">
      <c r="A15" s="13">
        <v>7</v>
      </c>
      <c r="B15" s="13"/>
      <c r="C15" s="14" t="s">
        <v>53</v>
      </c>
      <c r="D15" s="14" t="s">
        <v>55</v>
      </c>
      <c r="E15" s="13"/>
      <c r="F15" s="13" t="s">
        <v>37</v>
      </c>
      <c r="G15" s="16">
        <v>284000.0</v>
      </c>
      <c r="H15" s="15">
        <v>357.0</v>
      </c>
      <c r="I15" s="16">
        <f>ROUND(H15, 3)*G15</f>
        <v>101388000</v>
      </c>
      <c r="J15" s="13"/>
    </row>
    <row r="16" spans="1:10" customHeight="1" ht="100">
      <c r="A16" s="13">
        <v>8</v>
      </c>
      <c r="B16" s="13"/>
      <c r="C16" s="14" t="s">
        <v>53</v>
      </c>
      <c r="D16" s="14" t="s">
        <v>56</v>
      </c>
      <c r="E16" s="13"/>
      <c r="F16" s="13" t="s">
        <v>37</v>
      </c>
      <c r="G16" s="16">
        <v>1600000.0</v>
      </c>
      <c r="H16" s="15">
        <v>37.0</v>
      </c>
      <c r="I16" s="16">
        <f>ROUND(H16, 3)*G16</f>
        <v>59200000</v>
      </c>
      <c r="J16" s="13"/>
    </row>
    <row r="17" spans="1:10" customHeight="1" ht="100">
      <c r="A17" s="13">
        <v>9</v>
      </c>
      <c r="B17" s="13"/>
      <c r="C17" s="14" t="s">
        <v>53</v>
      </c>
      <c r="D17" s="14" t="s">
        <v>57</v>
      </c>
      <c r="E17" s="13"/>
      <c r="F17" s="13" t="s">
        <v>37</v>
      </c>
      <c r="G17" s="16">
        <v>271000.0</v>
      </c>
      <c r="H17" s="15">
        <v>186.0</v>
      </c>
      <c r="I17" s="16">
        <f>ROUND(H17, 3)*G17</f>
        <v>50406000</v>
      </c>
      <c r="J17" s="13"/>
    </row>
    <row r="18" spans="1:10" customHeight="1" ht="100">
      <c r="A18" s="13">
        <v>10</v>
      </c>
      <c r="B18" s="13"/>
      <c r="C18" s="14" t="s">
        <v>53</v>
      </c>
      <c r="D18" s="14" t="s">
        <v>58</v>
      </c>
      <c r="E18" s="13"/>
      <c r="F18" s="13" t="s">
        <v>37</v>
      </c>
      <c r="G18" s="16">
        <v>271000.0</v>
      </c>
      <c r="H18" s="15">
        <v>36.0</v>
      </c>
      <c r="I18" s="16">
        <f>ROUND(H18, 3)*G18</f>
        <v>9756000</v>
      </c>
      <c r="J18" s="13"/>
    </row>
    <row r="19" spans="1:10" customHeight="1" ht="100">
      <c r="A19" s="13">
        <v>11</v>
      </c>
      <c r="B19" s="13"/>
      <c r="C19" s="14" t="s">
        <v>53</v>
      </c>
      <c r="D19" s="14" t="s">
        <v>59</v>
      </c>
      <c r="E19" s="13"/>
      <c r="F19" s="13" t="s">
        <v>37</v>
      </c>
      <c r="G19" s="16">
        <v>2500000.0</v>
      </c>
      <c r="H19" s="15">
        <v>27.0</v>
      </c>
      <c r="I19" s="16">
        <f>ROUND(H19, 3)*G19</f>
        <v>67500000</v>
      </c>
      <c r="J19" s="13"/>
    </row>
    <row r="20" spans="1:10" customHeight="1" ht="100">
      <c r="A20" s="13">
        <v>12</v>
      </c>
      <c r="B20" s="13"/>
      <c r="C20" s="14" t="s">
        <v>53</v>
      </c>
      <c r="D20" s="14" t="s">
        <v>60</v>
      </c>
      <c r="E20" s="13"/>
      <c r="F20" s="13" t="s">
        <v>61</v>
      </c>
      <c r="G20" s="16">
        <v>17500000.0</v>
      </c>
      <c r="H20" s="15">
        <v>1.0</v>
      </c>
      <c r="I20" s="16">
        <f>ROUND(H20, 3)*G20</f>
        <v>17500000</v>
      </c>
      <c r="J20" s="13"/>
    </row>
    <row r="21" spans="1:10" customHeight="1" ht="100">
      <c r="A21" s="13">
        <v>13</v>
      </c>
      <c r="B21" s="13"/>
      <c r="C21" s="14" t="s">
        <v>53</v>
      </c>
      <c r="D21" s="14" t="s">
        <v>62</v>
      </c>
      <c r="E21" s="13"/>
      <c r="F21" s="13" t="s">
        <v>37</v>
      </c>
      <c r="G21" s="16">
        <v>2500000.0</v>
      </c>
      <c r="H21" s="15">
        <v>57.0</v>
      </c>
      <c r="I21" s="16">
        <f>ROUND(H21, 3)*G21</f>
        <v>142500000</v>
      </c>
      <c r="J21" s="13"/>
    </row>
    <row r="22" spans="1:10" customHeight="1" ht="100">
      <c r="A22" s="13">
        <v>14</v>
      </c>
      <c r="B22" s="13"/>
      <c r="C22" s="14" t="s">
        <v>53</v>
      </c>
      <c r="D22" s="14" t="s">
        <v>63</v>
      </c>
      <c r="E22" s="13"/>
      <c r="F22" s="13" t="s">
        <v>64</v>
      </c>
      <c r="G22" s="16">
        <v>693000.0</v>
      </c>
      <c r="H22" s="15">
        <v>4.0</v>
      </c>
      <c r="I22" s="16">
        <f>ROUND(H22, 3)*G22</f>
        <v>2772000</v>
      </c>
      <c r="J22" s="13"/>
    </row>
    <row r="23" spans="1:10" customHeight="1" ht="100">
      <c r="A23" s="13">
        <v>15</v>
      </c>
      <c r="B23" s="13"/>
      <c r="C23" s="14" t="s">
        <v>53</v>
      </c>
      <c r="D23" s="14" t="s">
        <v>65</v>
      </c>
      <c r="E23" s="13"/>
      <c r="F23" s="13" t="s">
        <v>64</v>
      </c>
      <c r="G23" s="16">
        <v>3150000.0</v>
      </c>
      <c r="H23" s="15">
        <v>4.0</v>
      </c>
      <c r="I23" s="16">
        <f>ROUND(H23, 3)*G23</f>
        <v>12600000</v>
      </c>
      <c r="J23" s="13"/>
    </row>
    <row r="24" spans="1:10" customHeight="1" ht="100">
      <c r="A24" s="13">
        <v>16</v>
      </c>
      <c r="B24" s="13"/>
      <c r="C24" s="14" t="s">
        <v>53</v>
      </c>
      <c r="D24" s="14" t="s">
        <v>66</v>
      </c>
      <c r="E24" s="13"/>
      <c r="F24" s="13" t="s">
        <v>64</v>
      </c>
      <c r="G24" s="16">
        <v>2650000.0</v>
      </c>
      <c r="H24" s="15">
        <v>4.0</v>
      </c>
      <c r="I24" s="16">
        <f>ROUND(H24, 3)*G24</f>
        <v>10600000</v>
      </c>
      <c r="J24" s="13"/>
    </row>
    <row r="25" spans="1:10" customHeight="1" ht="100">
      <c r="A25" s="13">
        <v>17</v>
      </c>
      <c r="B25" s="13"/>
      <c r="C25" s="14" t="s">
        <v>53</v>
      </c>
      <c r="D25" s="14" t="s">
        <v>67</v>
      </c>
      <c r="E25" s="13"/>
      <c r="F25" s="13" t="s">
        <v>64</v>
      </c>
      <c r="G25" s="16">
        <v>4300000.0</v>
      </c>
      <c r="H25" s="15">
        <v>2.0</v>
      </c>
      <c r="I25" s="16">
        <f>ROUND(H25, 3)*G25</f>
        <v>8600000</v>
      </c>
      <c r="J25" s="13"/>
    </row>
    <row r="26" spans="1:10" customHeight="1" ht="100">
      <c r="A26" s="13">
        <v>18</v>
      </c>
      <c r="B26" s="13"/>
      <c r="C26" s="14" t="s">
        <v>53</v>
      </c>
      <c r="D26" s="14" t="s">
        <v>68</v>
      </c>
      <c r="E26" s="13"/>
      <c r="F26" s="13" t="s">
        <v>64</v>
      </c>
      <c r="G26" s="16">
        <v>2680000.0</v>
      </c>
      <c r="H26" s="15">
        <v>1.0</v>
      </c>
      <c r="I26" s="16">
        <f>ROUND(H26, 3)*G26</f>
        <v>2680000</v>
      </c>
      <c r="J26" s="13"/>
    </row>
    <row r="27" spans="1:10" customHeight="1" ht="100">
      <c r="A27" s="13">
        <v>19</v>
      </c>
      <c r="B27" s="13"/>
      <c r="C27" s="14" t="s">
        <v>53</v>
      </c>
      <c r="D27" s="14" t="s">
        <v>69</v>
      </c>
      <c r="E27" s="13"/>
      <c r="F27" s="13" t="s">
        <v>70</v>
      </c>
      <c r="G27" s="16">
        <v>312550.0</v>
      </c>
      <c r="H27" s="15">
        <v>181.0</v>
      </c>
      <c r="I27" s="16">
        <f>ROUND(H27, 3)*G27</f>
        <v>56571550</v>
      </c>
      <c r="J27" s="13"/>
    </row>
    <row r="28" spans="1:10" customHeight="1" ht="100">
      <c r="A28" s="13">
        <v>20</v>
      </c>
      <c r="B28" s="13"/>
      <c r="C28" s="14" t="s">
        <v>53</v>
      </c>
      <c r="D28" s="14" t="s">
        <v>71</v>
      </c>
      <c r="E28" s="13"/>
      <c r="F28" s="13" t="s">
        <v>72</v>
      </c>
      <c r="G28" s="16">
        <v>52990.0</v>
      </c>
      <c r="H28" s="15">
        <v>800.0</v>
      </c>
      <c r="I28" s="16">
        <f>ROUND(H28, 3)*G28</f>
        <v>42392000</v>
      </c>
      <c r="J28" s="13"/>
    </row>
    <row r="29" spans="1:10" customHeight="1" ht="100">
      <c r="A29" s="13">
        <v>21</v>
      </c>
      <c r="B29" s="13"/>
      <c r="C29" s="14" t="s">
        <v>53</v>
      </c>
      <c r="D29" s="14" t="s">
        <v>73</v>
      </c>
      <c r="E29" s="13"/>
      <c r="F29" s="13" t="s">
        <v>61</v>
      </c>
      <c r="G29" s="16">
        <v>13580000.0</v>
      </c>
      <c r="H29" s="15">
        <v>1.0</v>
      </c>
      <c r="I29" s="16">
        <f>ROUND(H29, 3)*G29</f>
        <v>13580000</v>
      </c>
      <c r="J29" s="13"/>
    </row>
    <row r="30" spans="1:10" customHeight="1" ht="100">
      <c r="A30" s="13">
        <v>22</v>
      </c>
      <c r="B30" s="13"/>
      <c r="C30" s="14" t="s">
        <v>53</v>
      </c>
      <c r="D30" s="14" t="s">
        <v>74</v>
      </c>
      <c r="E30" s="13"/>
      <c r="F30" s="13" t="s">
        <v>72</v>
      </c>
      <c r="G30" s="16">
        <v>28400.0</v>
      </c>
      <c r="H30" s="15">
        <v>800.0</v>
      </c>
      <c r="I30" s="16">
        <f>ROUND(H30, 3)*G30</f>
        <v>22720000</v>
      </c>
      <c r="J30" s="13"/>
    </row>
    <row r="31" spans="1:10" customHeight="1" ht="100">
      <c r="A31" s="13">
        <v>23</v>
      </c>
      <c r="B31" s="13"/>
      <c r="C31" s="14" t="s">
        <v>53</v>
      </c>
      <c r="D31" s="14" t="s">
        <v>75</v>
      </c>
      <c r="E31" s="13"/>
      <c r="F31" s="13" t="s">
        <v>37</v>
      </c>
      <c r="G31" s="16">
        <v>2200000.0</v>
      </c>
      <c r="H31" s="15">
        <v>17.0</v>
      </c>
      <c r="I31" s="16">
        <f>ROUND(H31, 3)*G31</f>
        <v>37400000</v>
      </c>
      <c r="J31" s="13"/>
    </row>
    <row r="32" spans="1:10" customHeight="1" ht="100">
      <c r="A32" s="13">
        <v>24</v>
      </c>
      <c r="B32" s="13"/>
      <c r="C32" s="14" t="s">
        <v>53</v>
      </c>
      <c r="D32" s="14" t="s">
        <v>76</v>
      </c>
      <c r="E32" s="13"/>
      <c r="F32" s="13" t="s">
        <v>37</v>
      </c>
      <c r="G32" s="16">
        <v>2500000.0</v>
      </c>
      <c r="H32" s="15">
        <v>27.72</v>
      </c>
      <c r="I32" s="16">
        <f>ROUND(H32, 3)*G32</f>
        <v>69300000</v>
      </c>
      <c r="J32" s="13"/>
    </row>
    <row r="33" spans="1:10" customHeight="1" ht="100">
      <c r="A33" s="13">
        <v>25</v>
      </c>
      <c r="B33" s="13"/>
      <c r="C33" s="14" t="s">
        <v>53</v>
      </c>
      <c r="D33" s="14" t="s">
        <v>77</v>
      </c>
      <c r="E33" s="13"/>
      <c r="F33" s="13" t="s">
        <v>61</v>
      </c>
      <c r="G33" s="16">
        <v>12890000.0</v>
      </c>
      <c r="H33" s="15">
        <v>1.0</v>
      </c>
      <c r="I33" s="16">
        <f>ROUND(H33, 3)*G33</f>
        <v>12890000</v>
      </c>
      <c r="J33" s="13">
        <f>SUM(I14:J33)</f>
        <v>749840550</v>
      </c>
    </row>
    <row r="34" spans="1:10">
      <c r="A34" s="18" t="s">
        <v>14</v>
      </c>
      <c r="I34" s="19">
        <f>SUM(I5:I33)</f>
        <v>1358118510.8</v>
      </c>
    </row>
  </sheetData>
  <mergeCells>
    <mergeCell ref="A1:C1"/>
    <mergeCell ref="A2:I2"/>
    <mergeCell ref="D1:I1"/>
    <mergeCell ref="A4:F4"/>
    <mergeCell ref="G4:I4"/>
    <mergeCell ref="A9:F9"/>
    <mergeCell ref="G9:I9"/>
    <mergeCell ref="A11:F11"/>
    <mergeCell ref="G11:I11"/>
    <mergeCell ref="A12:F12"/>
    <mergeCell ref="G12:I12"/>
    <mergeCell ref="A13:F13"/>
    <mergeCell ref="G13:I13"/>
    <mergeCell ref="A34:H3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giá tổng hợp</vt:lpstr>
      <vt:lpstr>Báo giá phần thô</vt:lpstr>
      <vt:lpstr>Vật tư hoàn thiện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2025-12-04T08:32:56+07:00</dcterms:created>
  <dcterms:modified xsi:type="dcterms:W3CDTF">2025-12-04T08:32:56+07:00</dcterms:modified>
  <dc:title>Untitled Spreadsheet</dc:title>
  <dc:description/>
  <dc:subject/>
  <cp:keywords/>
  <cp:category/>
</cp:coreProperties>
</file>