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<sst xmlns="http://schemas.openxmlformats.org/spreadsheetml/2006/main" uniqueCount="85">
  <si>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</si>
  <si>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18/09/2023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</si>
  <si>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</si>
  <si>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</si>
  <si>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</si>
  <si>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</si>
  <si>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</si>
  <si>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</si>
  <si>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</si>
  <si>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</si>
  <si>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</si>
  <si>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</si>
  <si>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</si>
  <si>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</si>
  <si>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</si>
  <si>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</si>
  <si>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</si>
  <si>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</si>
  <si>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</si>
  <si>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</si>
  <si>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</si>
  <si>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</si>
  <si>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</si>
  <si>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</si>
  <si>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</si>
  <si>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</si>
  <si>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</si>
  <si>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</si>
  <si>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</si>
  <si>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</si>
  <si>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</si>
  <si>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</si>
  <si>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</si>
  <si>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</si>
  <si>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Nice</t>
  </si>
  <si>
    <t>Gạch granite Nice NHS66.6012 600mmx600mm</t>
  </si>
  <si>
    <t>G03000022</t>
  </si>
  <si>
    <t>m²</t>
  </si>
  <si>
    <t>Royal Hưng Yên</t>
  </si>
  <si>
    <t>Gạch bán sứ Royal Hưng Yên RB5521 500mmx500mm</t>
  </si>
  <si>
    <t>G02000025</t>
  </si>
  <si>
    <t>Vicenza</t>
  </si>
  <si>
    <t>Gạch bán sứ Vicenza HSG680010 600mmx600mm</t>
  </si>
  <si>
    <t>G02000002</t>
  </si>
  <si>
    <t>Hoàng Hà</t>
  </si>
  <si>
    <t>Gạch men Hoàng Hà CZ341 300mmx300mm</t>
  </si>
  <si>
    <t>G01000037</t>
  </si>
  <si>
    <t>LUSTRA</t>
  </si>
  <si>
    <t>Gạch men LUSTRA INCF0300600018TD: 300mmx600mm</t>
  </si>
  <si>
    <t>G15000125</t>
  </si>
  <si>
    <t>Gạch men LUSTRA INCF0300600019TD: 300mmx600mm</t>
  </si>
  <si>
    <t>G15000128</t>
  </si>
  <si>
    <t>Gạch men LUSTRA INCF0300600006TD: 300mmx600mm</t>
  </si>
  <si>
    <t>G15000088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</si>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</sst>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5c94e2e15d901835d71ba9715063797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6122774458bc4735dcd488ffb5256cc.jpg"/><Relationship Id="rId5" Type="http://schemas.openxmlformats.org/officeDocument/2006/relationships/image" Target="../media/3c422d9e80b9783d3fff274d465725da.jpg"/><Relationship Id="rId6" Type="http://schemas.openxmlformats.org/officeDocument/2006/relationships/image" Target="../media/1a869a9912b6d6c87c4554fd205a184d.jpg"/><Relationship Id="rId7" Type="http://schemas.openxmlformats.org/officeDocument/2006/relationships/image" Target="../media/da17db5c550a82fdd012471d8e0a0372.jpg"/><Relationship Id="rId8" Type="http://schemas.openxmlformats.org/officeDocument/2006/relationships/image" Target="../media/5324b22c4de2fba7f4ad2f00bf1bb90f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5d3342b2a2b91eddb2a41ef3d9b70f90.png"/><Relationship Id="rId15" Type="http://schemas.openxmlformats.org/officeDocument/2006/relationships/image" Target="../media/ab098f66b2abeb43fdaeb34ae5c7ceac.jp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9039d8a9b986455a244e7a1ce575d147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8469c4cf0590a157e067296e7dcf76f2.jpg"/><Relationship Id="rId26" Type="http://schemas.openxmlformats.org/officeDocument/2006/relationships/image" Target="../media/b096889f3c400d636e4ed16d53c80fd4.png"/><Relationship Id="rId27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26682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667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572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1608960900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1125846296.64</v>
      </c>
    </row>
    <row r="6" spans="1:5">
      <c r="A6" s="2">
        <v>2.1</v>
      </c>
      <c r="B6" s="2" t="s">
        <v>8</v>
      </c>
      <c r="C6" s="33">
        <f>'Vật tư hoàn thiện'!J11</f>
        <v>118611296.64</v>
      </c>
    </row>
    <row r="7" spans="1:5">
      <c r="A7" s="2">
        <v>2.2</v>
      </c>
      <c r="B7" s="2" t="s">
        <v>9</v>
      </c>
      <c r="C7" s="33">
        <f>'Vật tư hoàn thiện'!J13</f>
        <v>54609100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thiện'!J34</f>
        <v>952625900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1044000000</v>
      </c>
    </row>
    <row r="13" spans="1:5">
      <c r="A13" s="13">
        <v>3.1</v>
      </c>
      <c r="B13" s="14" t="s">
        <v>13</v>
      </c>
      <c r="C13" s="16">
        <f>ROUND(E13, 4)*D13</f>
        <v>1044000000</v>
      </c>
      <c r="D13" s="13">
        <v>2250000.0</v>
      </c>
      <c r="E13" s="13">
        <v>464.0</v>
      </c>
    </row>
    <row r="14" spans="1:5">
      <c r="A14" s="18" t="s">
        <v>14</v>
      </c>
      <c r="C14" s="19">
        <f>SUM(C4:C5)+C12</f>
        <v>3778807196.64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167.0</v>
      </c>
      <c r="D4" s="16">
        <f>ROUND(C4, 4)*B4</f>
        <v>59902900</v>
      </c>
    </row>
    <row r="5" spans="1:8">
      <c r="A5" s="14" t="s">
        <v>21</v>
      </c>
      <c r="B5" s="16">
        <v>19800.0</v>
      </c>
      <c r="C5" s="22">
        <v>63725.0</v>
      </c>
      <c r="D5" s="16">
        <f>ROUND(C5, 4)*B5</f>
        <v>1261755000</v>
      </c>
    </row>
    <row r="6" spans="1:8">
      <c r="A6" s="14" t="s">
        <v>22</v>
      </c>
      <c r="B6" s="16">
        <v>1700.0</v>
      </c>
      <c r="C6" s="22">
        <v>107000.0</v>
      </c>
      <c r="D6" s="16">
        <f>ROUND(C6, 4)*B6</f>
        <v>181900000</v>
      </c>
    </row>
    <row r="7" spans="1:8">
      <c r="A7" s="14" t="s">
        <v>23</v>
      </c>
      <c r="B7" s="16">
        <v>10.0</v>
      </c>
      <c r="C7" s="22">
        <v>15300.0</v>
      </c>
      <c r="D7" s="16">
        <f>ROUND(C7, 4)*B7</f>
        <v>153000</v>
      </c>
    </row>
    <row r="8" spans="1:8">
      <c r="A8" s="14" t="s">
        <v>24</v>
      </c>
      <c r="B8" s="16">
        <v>400000.0</v>
      </c>
      <c r="C8" s="22">
        <v>75.0</v>
      </c>
      <c r="D8" s="16">
        <f>ROUND(C8, 4)*B8</f>
        <v>30000000</v>
      </c>
    </row>
    <row r="9" spans="1:8">
      <c r="A9" s="14" t="s">
        <v>25</v>
      </c>
      <c r="B9" s="16">
        <v>350000.0</v>
      </c>
      <c r="C9" s="22">
        <v>39.0</v>
      </c>
      <c r="D9" s="16">
        <f>ROUND(C9, 4)*B9</f>
        <v>13650000</v>
      </c>
    </row>
    <row r="10" spans="1:8">
      <c r="A10" s="14" t="s">
        <v>26</v>
      </c>
      <c r="B10" s="16">
        <v>2200.0</v>
      </c>
      <c r="C10" s="22">
        <v>28000.0</v>
      </c>
      <c r="D10" s="16">
        <f>ROUND(C10, 4)*B10</f>
        <v>61600000</v>
      </c>
    </row>
    <row r="11" spans="1:8">
      <c r="A11" s="23" t="s">
        <v>14</v>
      </c>
      <c r="B11" s="16"/>
      <c r="C11" s="22"/>
      <c r="D11" s="24">
        <f>SUM(D4:D10)</f>
        <v>1608960900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5"/>
  <sheetViews>
    <sheetView tabSelected="0" workbookViewId="0" showGridLines="true" showRowColHeaders="1">
      <selection activeCell="I35" sqref="I35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18/09/2023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118611296.64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171600</v>
      </c>
      <c r="H5" s="15">
        <v>250.56</v>
      </c>
      <c r="I5" s="16">
        <f>ROUND(H5, 3)*G5</f>
        <v>42996096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131994</v>
      </c>
      <c r="H6" s="15">
        <v>150.0</v>
      </c>
      <c r="I6" s="16">
        <f>ROUND(H6, 3)*G6</f>
        <v>19799100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224399</v>
      </c>
      <c r="H7" s="15">
        <v>10.08</v>
      </c>
      <c r="I7" s="16">
        <f>ROUND(H7, 3)*G7</f>
        <v>2261941.92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131994</v>
      </c>
      <c r="H8" s="15">
        <v>2.88</v>
      </c>
      <c r="I8" s="16">
        <f>ROUND(H8, 3)*G8</f>
        <v>380142.72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37</v>
      </c>
      <c r="G9" s="16">
        <v>172800</v>
      </c>
      <c r="H9" s="15">
        <v>1</v>
      </c>
      <c r="I9" s="16">
        <f>ROUND(H9, 3)*G9</f>
        <v>172800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50</v>
      </c>
      <c r="E10" s="13" t="s">
        <v>51</v>
      </c>
      <c r="F10" s="13" t="s">
        <v>37</v>
      </c>
      <c r="G10" s="16">
        <v>172800</v>
      </c>
      <c r="H10" s="15">
        <v>6.48</v>
      </c>
      <c r="I10" s="16">
        <f>ROUND(H10, 3)*G10</f>
        <v>1119744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52</v>
      </c>
      <c r="E11" s="13" t="s">
        <v>53</v>
      </c>
      <c r="F11" s="13" t="s">
        <v>37</v>
      </c>
      <c r="G11" s="16">
        <v>172800</v>
      </c>
      <c r="H11" s="15">
        <v>300.24</v>
      </c>
      <c r="I11" s="16">
        <f>ROUND(H11, 3)*G11</f>
        <v>51881472</v>
      </c>
      <c r="J11" s="13">
        <f>SUM(I5:J11)</f>
        <v>118611296.64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54609100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26.0</v>
      </c>
      <c r="I13" s="16">
        <f>ROUND(H13, 3)*G13</f>
        <v>54609100</v>
      </c>
      <c r="J13" s="13">
        <f>I13</f>
        <v>54609100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61</v>
      </c>
      <c r="B16" s="11"/>
      <c r="C16" s="11"/>
      <c r="D16" s="11"/>
      <c r="E16" s="11"/>
      <c r="F16" s="11"/>
      <c r="G16" s="17">
        <f>'Vật tư hoàn thiện'!J34</f>
        <v>952625900</v>
      </c>
      <c r="H16" s="12"/>
      <c r="I16" s="12"/>
    </row>
    <row r="17" spans="1:10" customHeight="1" ht="100">
      <c r="A17" s="13">
        <v>9</v>
      </c>
      <c r="B17" s="13"/>
      <c r="C17" s="14" t="s">
        <v>62</v>
      </c>
      <c r="D17" s="14" t="s">
        <v>63</v>
      </c>
      <c r="E17" s="13"/>
      <c r="F17" s="13" t="s">
        <v>37</v>
      </c>
      <c r="G17" s="16">
        <v>271000.0</v>
      </c>
      <c r="H17" s="15">
        <v>60.0</v>
      </c>
      <c r="I17" s="16">
        <f>ROUND(H17, 3)*G17</f>
        <v>16260000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64</v>
      </c>
      <c r="E18" s="13"/>
      <c r="F18" s="13" t="s">
        <v>37</v>
      </c>
      <c r="G18" s="16">
        <v>1600000.0</v>
      </c>
      <c r="H18" s="15">
        <v>74.0</v>
      </c>
      <c r="I18" s="16">
        <f>ROUND(H18, 3)*G18</f>
        <v>118400000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65</v>
      </c>
      <c r="E19" s="13"/>
      <c r="F19" s="13" t="s">
        <v>37</v>
      </c>
      <c r="G19" s="16">
        <v>271000.0</v>
      </c>
      <c r="H19" s="15">
        <v>260.0</v>
      </c>
      <c r="I19" s="16">
        <f>ROUND(H19, 3)*G19</f>
        <v>70460000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66</v>
      </c>
      <c r="E20" s="13"/>
      <c r="F20" s="13" t="s">
        <v>37</v>
      </c>
      <c r="G20" s="16">
        <v>2500000.0</v>
      </c>
      <c r="H20" s="15">
        <v>32.0</v>
      </c>
      <c r="I20" s="16">
        <f>ROUND(H20, 3)*G20</f>
        <v>80000000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67</v>
      </c>
      <c r="E21" s="13"/>
      <c r="F21" s="13" t="s">
        <v>37</v>
      </c>
      <c r="G21" s="16">
        <v>2500000.0</v>
      </c>
      <c r="H21" s="15">
        <v>57.0</v>
      </c>
      <c r="I21" s="16">
        <f>ROUND(H21, 3)*G21</f>
        <v>142500000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68</v>
      </c>
      <c r="E22" s="13"/>
      <c r="F22" s="13" t="s">
        <v>69</v>
      </c>
      <c r="G22" s="16">
        <v>693000.0</v>
      </c>
      <c r="H22" s="15">
        <v>5.0</v>
      </c>
      <c r="I22" s="16">
        <f>ROUND(H22, 3)*G22</f>
        <v>3465000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70</v>
      </c>
      <c r="E23" s="13"/>
      <c r="F23" s="13" t="s">
        <v>69</v>
      </c>
      <c r="G23" s="16">
        <v>3150000.0</v>
      </c>
      <c r="H23" s="15">
        <v>5.0</v>
      </c>
      <c r="I23" s="16">
        <f>ROUND(H23, 3)*G23</f>
        <v>15750000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71</v>
      </c>
      <c r="E24" s="13"/>
      <c r="F24" s="13" t="s">
        <v>69</v>
      </c>
      <c r="G24" s="16">
        <v>2650000.0</v>
      </c>
      <c r="H24" s="15">
        <v>5.0</v>
      </c>
      <c r="I24" s="16">
        <f>ROUND(H24, 3)*G24</f>
        <v>13250000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72</v>
      </c>
      <c r="E25" s="13"/>
      <c r="F25" s="13" t="s">
        <v>69</v>
      </c>
      <c r="G25" s="16">
        <v>4300000.0</v>
      </c>
      <c r="H25" s="15">
        <v>3.0</v>
      </c>
      <c r="I25" s="16">
        <f>ROUND(H25, 3)*G25</f>
        <v>12900000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73</v>
      </c>
      <c r="E26" s="13"/>
      <c r="F26" s="13" t="s">
        <v>69</v>
      </c>
      <c r="G26" s="16">
        <v>2680000.0</v>
      </c>
      <c r="H26" s="15">
        <v>1.0</v>
      </c>
      <c r="I26" s="16">
        <f>ROUND(H26, 3)*G26</f>
        <v>2680000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74</v>
      </c>
      <c r="E27" s="13"/>
      <c r="F27" s="13" t="s">
        <v>75</v>
      </c>
      <c r="G27" s="16">
        <v>312550.0</v>
      </c>
      <c r="H27" s="15">
        <v>278.0</v>
      </c>
      <c r="I27" s="16">
        <f>ROUND(H27, 3)*G27</f>
        <v>86888900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76</v>
      </c>
      <c r="E28" s="13"/>
      <c r="F28" s="13" t="s">
        <v>77</v>
      </c>
      <c r="G28" s="16">
        <v>52990.0</v>
      </c>
      <c r="H28" s="15">
        <v>800.0</v>
      </c>
      <c r="I28" s="16">
        <f>ROUND(H28, 3)*G28</f>
        <v>42392000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78</v>
      </c>
      <c r="E29" s="13"/>
      <c r="F29" s="13" t="s">
        <v>79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80</v>
      </c>
      <c r="E30" s="13"/>
      <c r="F30" s="13" t="s">
        <v>77</v>
      </c>
      <c r="G30" s="16">
        <v>28400.0</v>
      </c>
      <c r="H30" s="15">
        <v>800.0</v>
      </c>
      <c r="I30" s="16">
        <f>ROUND(H30, 3)*G30</f>
        <v>22720000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81</v>
      </c>
      <c r="E31" s="13"/>
      <c r="F31" s="13" t="s">
        <v>37</v>
      </c>
      <c r="G31" s="16">
        <v>2200000.0</v>
      </c>
      <c r="H31" s="15">
        <v>23.0</v>
      </c>
      <c r="I31" s="16">
        <f>ROUND(H31, 3)*G31</f>
        <v>50600000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82</v>
      </c>
      <c r="E32" s="13"/>
      <c r="F32" s="13" t="s">
        <v>37</v>
      </c>
      <c r="G32" s="16">
        <v>2500000.0</v>
      </c>
      <c r="H32" s="15">
        <v>37.0</v>
      </c>
      <c r="I32" s="16">
        <f>ROUND(H32, 3)*G32</f>
        <v>92500000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83</v>
      </c>
      <c r="E33" s="13"/>
      <c r="F33" s="13" t="s">
        <v>37</v>
      </c>
      <c r="G33" s="16">
        <v>2500000.0</v>
      </c>
      <c r="H33" s="15">
        <v>57.0</v>
      </c>
      <c r="I33" s="16">
        <f>ROUND(H33, 3)*G33</f>
        <v>142500000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84</v>
      </c>
      <c r="E34" s="13"/>
      <c r="F34" s="13" t="s">
        <v>79</v>
      </c>
      <c r="G34" s="16">
        <v>12890000.0</v>
      </c>
      <c r="H34" s="15">
        <v>2.0</v>
      </c>
      <c r="I34" s="16">
        <f>ROUND(H34, 3)*G34</f>
        <v>25780000</v>
      </c>
      <c r="J34" s="13">
        <f>SUM(I17:J34)</f>
        <v>952625900</v>
      </c>
    </row>
    <row r="35" spans="1:10">
      <c r="A35" s="18" t="s">
        <v>14</v>
      </c>
      <c r="I35" s="19">
        <f>SUM(I5:I34)</f>
        <v>1125846296.64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35:H3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2023-09-18T08:20:36+07:00</dcterms:created>
  <dcterms:modified xsi:type="dcterms:W3CDTF">2023-09-18T08:20:36+07:00</dcterms:modified>
  <dc:title>Untitled Spreadsheet</dc:title>
  <dc:description/>
  <dc:subject/>
  <cp:keywords/>
  <cp:category/>
</cp:coreProperties>
</file>