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<sst xmlns="http://schemas.openxmlformats.org/spreadsheetml/2006/main" uniqueCount="117">
  <si>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</si>
  <si>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Trần Công Tâm
Số điện thoại: 0981696694
Ngày xuất báo giá: 10/01/2024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</si>
  <si>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</si>
  <si>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</si>
  <si>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</si>
  <si>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</si>
  <si>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</si>
  <si>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</si>
  <si>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</si>
  <si>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</si>
  <si>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</si>
  <si>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</si>
  <si>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</si>
  <si>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</si>
  <si>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</si>
  <si>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</si>
  <si>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</si>
  <si>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</si>
  <si>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</si>
  <si>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</si>
  <si>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</si>
  <si>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</si>
  <si>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</si>
  <si>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</si>
  <si>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</si>
  <si>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</si>
  <si>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</si>
  <si>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</si>
  <si>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</si>
  <si>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</si>
  <si>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</si>
  <si>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</si>
  <si>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</si>
  <si>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</si>
  <si>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</si>
  <si>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</si>
  <si>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</si>
  <si>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</si>
  <si>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viền Phương Nam 3605V1 300mmx600mm</t>
  </si>
  <si>
    <t>G01000064</t>
  </si>
  <si>
    <t>m²</t>
  </si>
  <si>
    <t>Secoin</t>
  </si>
  <si>
    <t>Ngói Secoin màu xanh dương da nhám SE11</t>
  </si>
  <si>
    <t>G08002014</t>
  </si>
  <si>
    <t>viên</t>
  </si>
  <si>
    <t>Vicenza</t>
  </si>
  <si>
    <t>Gạch bán sứ Vicenza CM8720 800mmx800mm</t>
  </si>
  <si>
    <t>G02000023</t>
  </si>
  <si>
    <t>Gạch bán sứ Vicenza CM8712 800mmx800mm</t>
  </si>
  <si>
    <t>G02000008</t>
  </si>
  <si>
    <t>Nice</t>
  </si>
  <si>
    <t>Gạch granite Nice NHS88.6001 800mmx800mm</t>
  </si>
  <si>
    <t>G03000005</t>
  </si>
  <si>
    <t>Royal Hưng Yên</t>
  </si>
  <si>
    <t>Gạch bán sứ Royal Hưng Yên RB5521 500mmx500mm</t>
  </si>
  <si>
    <t>G02000025</t>
  </si>
  <si>
    <t>Gạch men Phương Nam CMN3619L 300mmx600mm</t>
  </si>
  <si>
    <t>G01000044</t>
  </si>
  <si>
    <t>Gạch men Phương Nam CMN3620V 300mmx600mm</t>
  </si>
  <si>
    <t>G01000063</t>
  </si>
  <si>
    <t>Gạch men Phương Nam CMN3603 300mmx600mm</t>
  </si>
  <si>
    <t>G01000035</t>
  </si>
  <si>
    <t>Hoàng Hà</t>
  </si>
  <si>
    <t>Gạch men Hoàng Hà AN386 300mmx300mm</t>
  </si>
  <si>
    <t>G01000138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</si>
  <si>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</si>
  <si>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</si>
  <si>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</si>
  <si>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</si>
  <si>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</si>
  <si>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INCEF0300600020TN: 300mmx600mm</t>
  </si>
  <si>
    <t>G15000129</t>
  </si>
  <si>
    <t>Gạch men LUSTRA INCEF0300600021TN: 300mmx600mm</t>
  </si>
  <si>
    <t>G15000132</t>
  </si>
  <si>
    <t>Gạch men LUSTRA INCEF0300600021TD: 300mmx600mm</t>
  </si>
  <si>
    <t>G15000134</t>
  </si>
  <si>
    <t>Gạch men LUSTRA  INCEF0300600013TD: 300mmx600mm</t>
  </si>
  <si>
    <t>G15000109</t>
  </si>
  <si>
    <t>Gạch men LUSTRA INCEF0300600016D1: 300mmx600mm</t>
  </si>
  <si>
    <t>G15000118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</si>
  <si>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</si>
  <si>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</si>
  <si>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</si>
  <si>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</si>
  <si>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</si>
  <si>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</si>
  <si>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</si>
  <si>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</si>
  <si>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</si>
  <si>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</si>
  <si>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</si>
  <si>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</si>
  <si>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</si>
  <si>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</si>
  <si>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</si>
  <si>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</si>
  <si>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</si>
  <si>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Cửa sổ nhiều cánh</t>
  </si>
  <si>
    <t>Bồn nước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</si>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</sst>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5da03581349f5582144ee0e25ce64862.jpg"/><Relationship Id="rId3" Type="http://schemas.openxmlformats.org/officeDocument/2006/relationships/image" Target="../media/f219bceaeca1b1dc85151f60dfa93a59.jpg"/><Relationship Id="rId4" Type="http://schemas.openxmlformats.org/officeDocument/2006/relationships/image" Target="../media/285afa34a40fbee116d8690e17eca95b.jpg"/><Relationship Id="rId5" Type="http://schemas.openxmlformats.org/officeDocument/2006/relationships/image" Target="../media/c59696b5af793d9c52a5cd22ba77b140.jpg"/><Relationship Id="rId6" Type="http://schemas.openxmlformats.org/officeDocument/2006/relationships/image" Target="../media/efdce947968e1ed05f76ca3e91b7b2c5.jpg"/><Relationship Id="rId7" Type="http://schemas.openxmlformats.org/officeDocument/2006/relationships/image" Target="../media/f6ffb97ab388d8865918ebf986a855dc.jpg"/><Relationship Id="rId8" Type="http://schemas.openxmlformats.org/officeDocument/2006/relationships/image" Target="../media/6a65d16151bd4672979fd0acaef71ae6.jpg"/><Relationship Id="rId9" Type="http://schemas.openxmlformats.org/officeDocument/2006/relationships/image" Target="../media/a8856b4827dddca3ea1df2b4cfaac5ce.jpg"/><Relationship Id="rId10" Type="http://schemas.openxmlformats.org/officeDocument/2006/relationships/image" Target="../media/a4c4541ed89de3b92be46281954c6448.jpg"/><Relationship Id="rId11" Type="http://schemas.openxmlformats.org/officeDocument/2006/relationships/image" Target="../media/0e63b3eed5c0e5ef0ddcaa9789c63678.jpg"/><Relationship Id="rId12" Type="http://schemas.openxmlformats.org/officeDocument/2006/relationships/image" Target="../media/5da69a2a063b058a7141bdb61e776be1.jpg"/><Relationship Id="rId13" Type="http://schemas.openxmlformats.org/officeDocument/2006/relationships/image" Target="../media/172dcd9b91d5160c0e5c69256e8c048a.jpg"/><Relationship Id="rId14" Type="http://schemas.openxmlformats.org/officeDocument/2006/relationships/image" Target="../media/15fa3a73cc5b6d2bf8b5e7fdb6a49465.jpg"/><Relationship Id="rId15" Type="http://schemas.openxmlformats.org/officeDocument/2006/relationships/image" Target="../media/03a67d6796fd1c9d0d9b1936e6cae0c2.jpg"/><Relationship Id="rId16" Type="http://schemas.openxmlformats.org/officeDocument/2006/relationships/image" Target="../media/ba01682b8496c85e89b3fc918747ab1c.jpg"/><Relationship Id="rId17" Type="http://schemas.openxmlformats.org/officeDocument/2006/relationships/image" Target="../media/a5605b1da5c061fc79b19b8ddf0e8331.jpg"/><Relationship Id="rId18" Type="http://schemas.openxmlformats.org/officeDocument/2006/relationships/image" Target="../media/85734a0311c736307162736765b61a97.jpg"/><Relationship Id="rId19" Type="http://schemas.openxmlformats.org/officeDocument/2006/relationships/image" Target="../media/35f1b89dc8e1fabb54eb81d7488e7ac7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62f52c0bf755a07ea32c187618486a90.jpg"/><Relationship Id="rId29" Type="http://schemas.openxmlformats.org/officeDocument/2006/relationships/image" Target="../media/5d3342b2a2b91eddb2a41ef3d9b70f90.png"/><Relationship Id="rId30" Type="http://schemas.openxmlformats.org/officeDocument/2006/relationships/image" Target="../media/ab098f66b2abeb43fdaeb34ae5c7ceac.jp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9039d8a9b986455a244e7a1ce575d147.jp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4033ab459fde86e1d00a0b844da04ca2.jpg"/><Relationship Id="rId37" Type="http://schemas.openxmlformats.org/officeDocument/2006/relationships/image" Target="../media/94ee2ea42cd8e8b8b4a3e88f355fd560.jpg"/><Relationship Id="rId38" Type="http://schemas.openxmlformats.org/officeDocument/2006/relationships/image" Target="../media/7954423ca0c94862d326a93e1aa3acd1.jpg"/><Relationship Id="rId39" Type="http://schemas.openxmlformats.org/officeDocument/2006/relationships/image" Target="../media/4573173a758565419d352ff610490e7f.png"/><Relationship Id="rId40" Type="http://schemas.openxmlformats.org/officeDocument/2006/relationships/image" Target="../media/8469c4cf0590a157e067296e7dcf76f2.jpg"/><Relationship Id="rId41" Type="http://schemas.openxmlformats.org/officeDocument/2006/relationships/image" Target="../media/b096889f3c400d636e4ed16d53c80fd4.png"/><Relationship Id="rId42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0096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3525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2668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9525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952500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89535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525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123950" cy="9525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05727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466725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525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857250" cy="9525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Trần Công Tâm
Số điện thoại: 0981696694
Ngày xuất báo giá: 10/01/2024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884727163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661391714.2</v>
      </c>
    </row>
    <row r="6" spans="1:5">
      <c r="A6" s="2">
        <v>2.1</v>
      </c>
      <c r="B6" s="2" t="s">
        <v>8</v>
      </c>
      <c r="C6" s="33">
        <f>'Vật tư hoàn thiện'!J21</f>
        <v>93094784.2</v>
      </c>
    </row>
    <row r="7" spans="1:5">
      <c r="A7" s="2">
        <v>2.2</v>
      </c>
      <c r="B7" s="2" t="s">
        <v>9</v>
      </c>
      <c r="C7" s="33">
        <f>'Vật tư hoàn thiện'!J23</f>
        <v>39906650</v>
      </c>
    </row>
    <row r="8" spans="1:5">
      <c r="A8" s="2">
        <v>2.3</v>
      </c>
      <c r="B8" s="2" t="s">
        <v>10</v>
      </c>
      <c r="C8" s="33">
        <f>'Vật tư hoàn thiện'!J24</f>
        <v/>
      </c>
    </row>
    <row r="9" spans="1:5">
      <c r="A9" s="2">
        <v>2.4</v>
      </c>
      <c r="B9" s="2" t="s">
        <v>6</v>
      </c>
      <c r="C9" s="33">
        <f>'Vật tư hoàn thiện'!J49</f>
        <v>528390280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841500000</v>
      </c>
    </row>
    <row r="13" spans="1:5">
      <c r="A13" s="13">
        <v>3.1</v>
      </c>
      <c r="B13" s="14" t="s">
        <v>13</v>
      </c>
      <c r="C13" s="16">
        <f>ROUND(E13, 4)*D13</f>
        <v>841500000</v>
      </c>
      <c r="D13" s="13">
        <v>2250000.0</v>
      </c>
      <c r="E13" s="13">
        <v>374.0</v>
      </c>
    </row>
    <row r="14" spans="1:5">
      <c r="A14" s="18" t="s">
        <v>14</v>
      </c>
      <c r="C14" s="19">
        <f>SUM(C4:C5)+C12</f>
        <v>2387618877.2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Trần Công Tâm
Số điện thoại: 0981696694
Ngày xuất báo giá: 10/01/2024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67.0</v>
      </c>
      <c r="D4" s="16">
        <f>ROUND(C4, 4)*B4</f>
        <v>120600000</v>
      </c>
    </row>
    <row r="5" spans="1:8">
      <c r="A5" s="14" t="s">
        <v>21</v>
      </c>
      <c r="B5" s="16">
        <v>810000.0</v>
      </c>
      <c r="C5" s="22">
        <v>40.0</v>
      </c>
      <c r="D5" s="16">
        <f>ROUND(C5, 4)*B5</f>
        <v>32400000</v>
      </c>
    </row>
    <row r="6" spans="1:8">
      <c r="A6" s="14" t="s">
        <v>22</v>
      </c>
      <c r="B6" s="16">
        <v>358700.0</v>
      </c>
      <c r="C6" s="22">
        <v>142.0</v>
      </c>
      <c r="D6" s="16">
        <f>ROUND(C6, 4)*B6</f>
        <v>50935400</v>
      </c>
    </row>
    <row r="7" spans="1:8">
      <c r="A7" s="14" t="s">
        <v>23</v>
      </c>
      <c r="B7" s="16">
        <v>19800.0</v>
      </c>
      <c r="C7" s="22">
        <v>16730.0</v>
      </c>
      <c r="D7" s="16">
        <f>ROUND(C7, 4)*B7</f>
        <v>331254000</v>
      </c>
    </row>
    <row r="8" spans="1:8">
      <c r="A8" s="14" t="s">
        <v>24</v>
      </c>
      <c r="B8" s="16">
        <v>223951.0</v>
      </c>
      <c r="C8" s="22">
        <v>3.0</v>
      </c>
      <c r="D8" s="16">
        <f>ROUND(C8, 4)*B8</f>
        <v>671853</v>
      </c>
    </row>
    <row r="9" spans="1:8">
      <c r="A9" s="14" t="s">
        <v>25</v>
      </c>
      <c r="B9" s="16">
        <v>1700.0</v>
      </c>
      <c r="C9" s="22">
        <v>72545.0</v>
      </c>
      <c r="D9" s="16">
        <f>ROUND(C9, 4)*B9</f>
        <v>123326500</v>
      </c>
    </row>
    <row r="10" spans="1:8">
      <c r="A10" s="14" t="s">
        <v>26</v>
      </c>
      <c r="B10" s="16">
        <v>10.0</v>
      </c>
      <c r="C10" s="22">
        <v>44561.0</v>
      </c>
      <c r="D10" s="16">
        <f>ROUND(C10, 4)*B10</f>
        <v>445610</v>
      </c>
    </row>
    <row r="11" spans="1:8">
      <c r="A11" s="14" t="s">
        <v>27</v>
      </c>
      <c r="B11" s="16">
        <v>400000.0</v>
      </c>
      <c r="C11" s="22">
        <v>105.0</v>
      </c>
      <c r="D11" s="16">
        <f>ROUND(C11, 4)*B11</f>
        <v>42000000</v>
      </c>
    </row>
    <row r="12" spans="1:8">
      <c r="A12" s="14" t="s">
        <v>28</v>
      </c>
      <c r="B12" s="16">
        <v>350000.0</v>
      </c>
      <c r="C12" s="22">
        <v>159.0</v>
      </c>
      <c r="D12" s="16">
        <f>ROUND(C12, 4)*B12</f>
        <v>55650000</v>
      </c>
    </row>
    <row r="13" spans="1:8">
      <c r="A13" s="14" t="s">
        <v>29</v>
      </c>
      <c r="B13" s="16">
        <v>2200.0</v>
      </c>
      <c r="C13" s="22">
        <v>57929.0</v>
      </c>
      <c r="D13" s="16">
        <f>ROUND(C13, 4)*B13</f>
        <v>127443800</v>
      </c>
    </row>
    <row r="14" spans="1:8">
      <c r="A14" s="23" t="s">
        <v>14</v>
      </c>
      <c r="B14" s="16"/>
      <c r="C14" s="22"/>
      <c r="D14" s="24">
        <f>SUM(D4:D13)</f>
        <v>884727163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50"/>
  <sheetViews>
    <sheetView tabSelected="0" workbookViewId="0" showGridLines="true" showRowColHeaders="1">
      <selection activeCell="I50" sqref="I50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Trần Công Tâm
Số điện thoại: 0981696694
Ngày xuất báo giá: 10/01/2024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thiện'!J21</f>
        <v>93094784.2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136400</v>
      </c>
      <c r="H5" s="15">
        <v>2.88</v>
      </c>
      <c r="I5" s="16">
        <f>ROUND(H5, 3)*G5</f>
        <v>392832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21600</v>
      </c>
      <c r="H6" s="15">
        <v>171</v>
      </c>
      <c r="I6" s="16">
        <f>ROUND(H6, 3)*G6</f>
        <v>3693600</v>
      </c>
      <c r="J6" s="13"/>
    </row>
    <row r="7" spans="1:10" customHeight="1" ht="100">
      <c r="A7" s="13">
        <v>3</v>
      </c>
      <c r="B7" s="13"/>
      <c r="C7" s="14" t="s">
        <v>45</v>
      </c>
      <c r="D7" s="14" t="s">
        <v>46</v>
      </c>
      <c r="E7" s="13" t="s">
        <v>47</v>
      </c>
      <c r="F7" s="13" t="s">
        <v>40</v>
      </c>
      <c r="G7" s="16">
        <v>219120</v>
      </c>
      <c r="H7" s="15">
        <v>36.48</v>
      </c>
      <c r="I7" s="16">
        <f>ROUND(H7, 3)*G7</f>
        <v>7993497.6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48</v>
      </c>
      <c r="E8" s="13" t="s">
        <v>49</v>
      </c>
      <c r="F8" s="13" t="s">
        <v>40</v>
      </c>
      <c r="G8" s="16">
        <v>219120</v>
      </c>
      <c r="H8" s="15">
        <v>3.84</v>
      </c>
      <c r="I8" s="16">
        <f>ROUND(H8, 3)*G8</f>
        <v>841420.8</v>
      </c>
      <c r="J8" s="13"/>
    </row>
    <row r="9" spans="1:10" customHeight="1" ht="100">
      <c r="A9" s="13">
        <v>5</v>
      </c>
      <c r="B9" s="13"/>
      <c r="C9" s="14" t="s">
        <v>50</v>
      </c>
      <c r="D9" s="14" t="s">
        <v>51</v>
      </c>
      <c r="E9" s="13" t="s">
        <v>52</v>
      </c>
      <c r="F9" s="13" t="s">
        <v>40</v>
      </c>
      <c r="G9" s="16">
        <v>227915</v>
      </c>
      <c r="H9" s="15">
        <v>151.68</v>
      </c>
      <c r="I9" s="16">
        <f>ROUND(H9, 3)*G9</f>
        <v>34570147.2</v>
      </c>
      <c r="J9" s="13"/>
    </row>
    <row r="10" spans="1:10" customHeight="1" ht="100">
      <c r="A10" s="13">
        <v>6</v>
      </c>
      <c r="B10" s="13"/>
      <c r="C10" s="14" t="s">
        <v>53</v>
      </c>
      <c r="D10" s="14" t="s">
        <v>54</v>
      </c>
      <c r="E10" s="13" t="s">
        <v>55</v>
      </c>
      <c r="F10" s="13" t="s">
        <v>40</v>
      </c>
      <c r="G10" s="16">
        <v>131994</v>
      </c>
      <c r="H10" s="15">
        <v>100.5</v>
      </c>
      <c r="I10" s="16">
        <f>ROUND(H10, 3)*G10</f>
        <v>13265397</v>
      </c>
      <c r="J10" s="13"/>
    </row>
    <row r="11" spans="1:10" customHeight="1" ht="100">
      <c r="A11" s="13">
        <v>7</v>
      </c>
      <c r="B11" s="13"/>
      <c r="C11" s="14" t="s">
        <v>37</v>
      </c>
      <c r="D11" s="14" t="s">
        <v>56</v>
      </c>
      <c r="E11" s="13" t="s">
        <v>57</v>
      </c>
      <c r="F11" s="13" t="s">
        <v>40</v>
      </c>
      <c r="G11" s="16">
        <v>136400</v>
      </c>
      <c r="H11" s="15">
        <v>7.2</v>
      </c>
      <c r="I11" s="16">
        <f>ROUND(H11, 3)*G11</f>
        <v>982080</v>
      </c>
      <c r="J11" s="13"/>
    </row>
    <row r="12" spans="1:10" customHeight="1" ht="100">
      <c r="A12" s="13">
        <v>8</v>
      </c>
      <c r="B12" s="13"/>
      <c r="C12" s="14" t="s">
        <v>37</v>
      </c>
      <c r="D12" s="14" t="s">
        <v>58</v>
      </c>
      <c r="E12" s="13" t="s">
        <v>59</v>
      </c>
      <c r="F12" s="13" t="s">
        <v>40</v>
      </c>
      <c r="G12" s="16">
        <v>136400</v>
      </c>
      <c r="H12" s="15">
        <v>4.32</v>
      </c>
      <c r="I12" s="16">
        <f>ROUND(H12, 3)*G12</f>
        <v>589248</v>
      </c>
      <c r="J12" s="13"/>
    </row>
    <row r="13" spans="1:10" customHeight="1" ht="100">
      <c r="A13" s="13">
        <v>9</v>
      </c>
      <c r="B13" s="13"/>
      <c r="C13" s="14" t="s">
        <v>37</v>
      </c>
      <c r="D13" s="14" t="s">
        <v>60</v>
      </c>
      <c r="E13" s="13" t="s">
        <v>61</v>
      </c>
      <c r="F13" s="13" t="s">
        <v>40</v>
      </c>
      <c r="G13" s="16">
        <v>136400</v>
      </c>
      <c r="H13" s="15">
        <v>10.08</v>
      </c>
      <c r="I13" s="16">
        <f>ROUND(H13, 3)*G13</f>
        <v>1374912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139035</v>
      </c>
      <c r="H14" s="15">
        <v>5.76</v>
      </c>
      <c r="I14" s="16">
        <f>ROUND(H14, 3)*G14</f>
        <v>800841.6</v>
      </c>
      <c r="J14" s="13"/>
    </row>
    <row r="15" spans="1:10" customHeight="1" ht="100">
      <c r="A15" s="13">
        <v>11</v>
      </c>
      <c r="B15" s="13"/>
      <c r="C15" s="14" t="s">
        <v>65</v>
      </c>
      <c r="D15" s="14" t="s">
        <v>66</v>
      </c>
      <c r="E15" s="13" t="s">
        <v>67</v>
      </c>
      <c r="F15" s="13" t="s">
        <v>40</v>
      </c>
      <c r="G15" s="16">
        <v>172800</v>
      </c>
      <c r="H15" s="15">
        <v>101.52</v>
      </c>
      <c r="I15" s="16">
        <f>ROUND(H15, 3)*G15</f>
        <v>17542656</v>
      </c>
      <c r="J15" s="13"/>
    </row>
    <row r="16" spans="1:10" customHeight="1" ht="100">
      <c r="A16" s="13">
        <v>12</v>
      </c>
      <c r="B16" s="13"/>
      <c r="C16" s="14" t="s">
        <v>65</v>
      </c>
      <c r="D16" s="14" t="s">
        <v>68</v>
      </c>
      <c r="E16" s="13" t="s">
        <v>69</v>
      </c>
      <c r="F16" s="13" t="s">
        <v>44</v>
      </c>
      <c r="G16" s="16">
        <v>37325</v>
      </c>
      <c r="H16" s="15">
        <v>54</v>
      </c>
      <c r="I16" s="16">
        <f>ROUND(H16, 3)*G16</f>
        <v>2015550</v>
      </c>
      <c r="J16" s="13"/>
    </row>
    <row r="17" spans="1:10" customHeight="1" ht="100">
      <c r="A17" s="13">
        <v>13</v>
      </c>
      <c r="B17" s="13"/>
      <c r="C17" s="14" t="s">
        <v>65</v>
      </c>
      <c r="D17" s="14" t="s">
        <v>70</v>
      </c>
      <c r="E17" s="13" t="s">
        <v>71</v>
      </c>
      <c r="F17" s="13" t="s">
        <v>40</v>
      </c>
      <c r="G17" s="16">
        <v>172800</v>
      </c>
      <c r="H17" s="15">
        <v>5.4</v>
      </c>
      <c r="I17" s="16">
        <f>ROUND(H17, 3)*G17</f>
        <v>933120</v>
      </c>
      <c r="J17" s="13"/>
    </row>
    <row r="18" spans="1:10" customHeight="1" ht="100">
      <c r="A18" s="13">
        <v>14</v>
      </c>
      <c r="B18" s="13"/>
      <c r="C18" s="14" t="s">
        <v>65</v>
      </c>
      <c r="D18" s="14" t="s">
        <v>72</v>
      </c>
      <c r="E18" s="13" t="s">
        <v>73</v>
      </c>
      <c r="F18" s="13" t="s">
        <v>40</v>
      </c>
      <c r="G18" s="16">
        <v>172800</v>
      </c>
      <c r="H18" s="15">
        <v>1.08</v>
      </c>
      <c r="I18" s="16">
        <f>ROUND(H18, 3)*G18</f>
        <v>186624</v>
      </c>
      <c r="J18" s="13"/>
    </row>
    <row r="19" spans="1:10" customHeight="1" ht="100">
      <c r="A19" s="13">
        <v>15</v>
      </c>
      <c r="B19" s="13"/>
      <c r="C19" s="14" t="s">
        <v>65</v>
      </c>
      <c r="D19" s="14" t="s">
        <v>74</v>
      </c>
      <c r="E19" s="13" t="s">
        <v>75</v>
      </c>
      <c r="F19" s="13" t="s">
        <v>40</v>
      </c>
      <c r="G19" s="16">
        <v>172800</v>
      </c>
      <c r="H19" s="15">
        <v>41.04</v>
      </c>
      <c r="I19" s="16">
        <f>ROUND(H19, 3)*G19</f>
        <v>7091712</v>
      </c>
      <c r="J19" s="13"/>
    </row>
    <row r="20" spans="1:10" customHeight="1" ht="100">
      <c r="A20" s="13">
        <v>16</v>
      </c>
      <c r="B20" s="13"/>
      <c r="C20" s="14" t="s">
        <v>65</v>
      </c>
      <c r="D20" s="14" t="s">
        <v>76</v>
      </c>
      <c r="E20" s="13" t="s">
        <v>77</v>
      </c>
      <c r="F20" s="13" t="s">
        <v>40</v>
      </c>
      <c r="G20" s="16">
        <v>172800</v>
      </c>
      <c r="H20" s="15">
        <v>4.32</v>
      </c>
      <c r="I20" s="16">
        <f>ROUND(H20, 3)*G20</f>
        <v>746496</v>
      </c>
      <c r="J20" s="13"/>
    </row>
    <row r="21" spans="1:10" customHeight="1" ht="100">
      <c r="A21" s="13">
        <v>17</v>
      </c>
      <c r="B21" s="13"/>
      <c r="C21" s="14" t="s">
        <v>65</v>
      </c>
      <c r="D21" s="14" t="s">
        <v>78</v>
      </c>
      <c r="E21" s="13" t="s">
        <v>79</v>
      </c>
      <c r="F21" s="13" t="s">
        <v>44</v>
      </c>
      <c r="G21" s="16">
        <v>37325</v>
      </c>
      <c r="H21" s="15">
        <v>2</v>
      </c>
      <c r="I21" s="16">
        <f>ROUND(H21, 3)*G21</f>
        <v>74650</v>
      </c>
      <c r="J21" s="13">
        <f>SUM(I5:J21)</f>
        <v>93094784.2</v>
      </c>
    </row>
    <row r="22" spans="1:10" customHeight="1" ht="40">
      <c r="A22" s="11" t="s">
        <v>80</v>
      </c>
      <c r="B22" s="11"/>
      <c r="C22" s="11"/>
      <c r="D22" s="11"/>
      <c r="E22" s="11"/>
      <c r="F22" s="11"/>
      <c r="G22" s="17">
        <f>'Vật tư hoàn thiện'!J23</f>
        <v>39906650</v>
      </c>
      <c r="H22" s="12"/>
      <c r="I22" s="12"/>
    </row>
    <row r="23" spans="1:10" customHeight="1" ht="100">
      <c r="A23" s="13">
        <v>18</v>
      </c>
      <c r="B23" s="13"/>
      <c r="C23" s="14" t="s">
        <v>81</v>
      </c>
      <c r="D23" s="14" t="s">
        <v>82</v>
      </c>
      <c r="E23" s="13" t="s">
        <v>83</v>
      </c>
      <c r="F23" s="13" t="s">
        <v>84</v>
      </c>
      <c r="G23" s="16">
        <v>2100350</v>
      </c>
      <c r="H23" s="15">
        <v>19.0</v>
      </c>
      <c r="I23" s="16">
        <f>ROUND(H23, 3)*G23</f>
        <v>39906650</v>
      </c>
      <c r="J23" s="13">
        <f>I23</f>
        <v>39906650</v>
      </c>
    </row>
    <row r="24" spans="1:10" customHeight="1" ht="40">
      <c r="A24" s="11" t="s">
        <v>85</v>
      </c>
      <c r="B24" s="11"/>
      <c r="C24" s="11"/>
      <c r="D24" s="11"/>
      <c r="E24" s="11"/>
      <c r="F24" s="11"/>
      <c r="G24" s="17">
        <f>'Vật tư hoàn thiện'!J24</f>
        <v/>
      </c>
      <c r="H24" s="12"/>
      <c r="I24" s="12"/>
      <c r="J24">
        <f>I24</f>
        <v/>
      </c>
    </row>
    <row r="25" spans="1:10" customHeight="1" ht="40">
      <c r="A25" s="11" t="s">
        <v>86</v>
      </c>
      <c r="B25" s="11"/>
      <c r="C25" s="11"/>
      <c r="D25" s="11"/>
      <c r="E25" s="11"/>
      <c r="F25" s="11"/>
      <c r="G25" s="17">
        <f>'Vật tư hoàn thiện'!J25</f>
        <v/>
      </c>
      <c r="H25" s="12"/>
      <c r="I25" s="12"/>
      <c r="J25">
        <f>I25</f>
        <v/>
      </c>
    </row>
    <row r="26" spans="1:10" customHeight="1" ht="40">
      <c r="A26" s="11" t="s">
        <v>87</v>
      </c>
      <c r="B26" s="11"/>
      <c r="C26" s="11"/>
      <c r="D26" s="11"/>
      <c r="E26" s="11"/>
      <c r="F26" s="11"/>
      <c r="G26" s="17">
        <f>'Vật tư hoàn thiện'!J49</f>
        <v>528390280</v>
      </c>
      <c r="H26" s="12"/>
      <c r="I26" s="12"/>
    </row>
    <row r="27" spans="1:10" customHeight="1" ht="100">
      <c r="A27" s="13">
        <v>19</v>
      </c>
      <c r="B27" s="13"/>
      <c r="C27" s="14" t="s">
        <v>88</v>
      </c>
      <c r="D27" s="14" t="s">
        <v>89</v>
      </c>
      <c r="E27" s="13"/>
      <c r="F27" s="13" t="s">
        <v>90</v>
      </c>
      <c r="G27" s="16">
        <v>1150000.0</v>
      </c>
      <c r="H27" s="15">
        <v>17.6</v>
      </c>
      <c r="I27" s="16">
        <f>ROUND(H27, 3)*G27</f>
        <v>20240000</v>
      </c>
      <c r="J27" s="13"/>
    </row>
    <row r="28" spans="1:10" customHeight="1" ht="100">
      <c r="A28" s="13">
        <v>20</v>
      </c>
      <c r="B28" s="13"/>
      <c r="C28" s="14" t="s">
        <v>88</v>
      </c>
      <c r="D28" s="14" t="s">
        <v>91</v>
      </c>
      <c r="E28" s="13"/>
      <c r="F28" s="13" t="s">
        <v>90</v>
      </c>
      <c r="G28" s="16">
        <v>150000.0</v>
      </c>
      <c r="H28" s="15">
        <v>134.0</v>
      </c>
      <c r="I28" s="16">
        <f>ROUND(H28, 3)*G28</f>
        <v>20100000</v>
      </c>
      <c r="J28" s="13"/>
    </row>
    <row r="29" spans="1:10" customHeight="1" ht="100">
      <c r="A29" s="13">
        <v>21</v>
      </c>
      <c r="B29" s="13"/>
      <c r="C29" s="14" t="s">
        <v>88</v>
      </c>
      <c r="D29" s="14" t="s">
        <v>92</v>
      </c>
      <c r="E29" s="13"/>
      <c r="F29" s="13" t="s">
        <v>90</v>
      </c>
      <c r="G29" s="16">
        <v>2500000.0</v>
      </c>
      <c r="H29" s="15">
        <v>9.6</v>
      </c>
      <c r="I29" s="16">
        <f>ROUND(H29, 3)*G29</f>
        <v>24000000</v>
      </c>
      <c r="J29" s="13"/>
    </row>
    <row r="30" spans="1:10" customHeight="1" ht="100">
      <c r="A30" s="13">
        <v>22</v>
      </c>
      <c r="B30" s="13"/>
      <c r="C30" s="14" t="s">
        <v>88</v>
      </c>
      <c r="D30" s="14" t="s">
        <v>93</v>
      </c>
      <c r="E30" s="13"/>
      <c r="F30" s="13" t="s">
        <v>90</v>
      </c>
      <c r="G30" s="16">
        <v>1450000.0</v>
      </c>
      <c r="H30" s="15">
        <v>19.0</v>
      </c>
      <c r="I30" s="16">
        <f>ROUND(H30, 3)*G30</f>
        <v>27550000</v>
      </c>
      <c r="J30" s="13"/>
    </row>
    <row r="31" spans="1:10" customHeight="1" ht="100">
      <c r="A31" s="13">
        <v>23</v>
      </c>
      <c r="B31" s="13"/>
      <c r="C31" s="14" t="s">
        <v>88</v>
      </c>
      <c r="D31" s="14" t="s">
        <v>94</v>
      </c>
      <c r="E31" s="13"/>
      <c r="F31" s="13" t="s">
        <v>90</v>
      </c>
      <c r="G31" s="16">
        <v>800000.0</v>
      </c>
      <c r="H31" s="15">
        <v>27.0</v>
      </c>
      <c r="I31" s="16">
        <f>ROUND(H31, 3)*G31</f>
        <v>21600000</v>
      </c>
      <c r="J31" s="13"/>
    </row>
    <row r="32" spans="1:10" customHeight="1" ht="100">
      <c r="A32" s="13">
        <v>24</v>
      </c>
      <c r="B32" s="13"/>
      <c r="C32" s="14" t="s">
        <v>88</v>
      </c>
      <c r="D32" s="14" t="s">
        <v>95</v>
      </c>
      <c r="E32" s="13"/>
      <c r="F32" s="13" t="s">
        <v>40</v>
      </c>
      <c r="G32" s="16">
        <v>271000.0</v>
      </c>
      <c r="H32" s="15">
        <v>42.0</v>
      </c>
      <c r="I32" s="16">
        <f>ROUND(H32, 3)*G32</f>
        <v>11382000</v>
      </c>
      <c r="J32" s="13"/>
    </row>
    <row r="33" spans="1:10" customHeight="1" ht="100">
      <c r="A33" s="13">
        <v>25</v>
      </c>
      <c r="B33" s="13"/>
      <c r="C33" s="14" t="s">
        <v>88</v>
      </c>
      <c r="D33" s="14" t="s">
        <v>96</v>
      </c>
      <c r="E33" s="13"/>
      <c r="F33" s="13" t="s">
        <v>40</v>
      </c>
      <c r="G33" s="16">
        <v>1600000.0</v>
      </c>
      <c r="H33" s="15">
        <v>34.0</v>
      </c>
      <c r="I33" s="16">
        <f>ROUND(H33, 3)*G33</f>
        <v>54400000</v>
      </c>
      <c r="J33" s="13"/>
    </row>
    <row r="34" spans="1:10" customHeight="1" ht="100">
      <c r="A34" s="13">
        <v>26</v>
      </c>
      <c r="B34" s="13"/>
      <c r="C34" s="14" t="s">
        <v>88</v>
      </c>
      <c r="D34" s="14" t="s">
        <v>97</v>
      </c>
      <c r="E34" s="13"/>
      <c r="F34" s="13" t="s">
        <v>40</v>
      </c>
      <c r="G34" s="16">
        <v>2500000.0</v>
      </c>
      <c r="H34" s="15">
        <v>4.6</v>
      </c>
      <c r="I34" s="16">
        <f>ROUND(H34, 3)*G34</f>
        <v>11500000</v>
      </c>
      <c r="J34" s="13"/>
    </row>
    <row r="35" spans="1:10" customHeight="1" ht="100">
      <c r="A35" s="13">
        <v>27</v>
      </c>
      <c r="B35" s="13"/>
      <c r="C35" s="14" t="s">
        <v>88</v>
      </c>
      <c r="D35" s="14" t="s">
        <v>98</v>
      </c>
      <c r="E35" s="13"/>
      <c r="F35" s="13" t="s">
        <v>99</v>
      </c>
      <c r="G35" s="16">
        <v>13580000.0</v>
      </c>
      <c r="H35" s="15">
        <v>1.0</v>
      </c>
      <c r="I35" s="16">
        <f>ROUND(H35, 3)*G35</f>
        <v>13580000</v>
      </c>
      <c r="J35" s="13"/>
    </row>
    <row r="36" spans="1:10" customHeight="1" ht="100">
      <c r="A36" s="13">
        <v>28</v>
      </c>
      <c r="B36" s="13"/>
      <c r="C36" s="14" t="s">
        <v>88</v>
      </c>
      <c r="D36" s="14" t="s">
        <v>100</v>
      </c>
      <c r="E36" s="13"/>
      <c r="F36" s="13" t="s">
        <v>40</v>
      </c>
      <c r="G36" s="16">
        <v>2500000.0</v>
      </c>
      <c r="H36" s="15">
        <v>15.3</v>
      </c>
      <c r="I36" s="16">
        <f>ROUND(H36, 3)*G36</f>
        <v>38250000</v>
      </c>
      <c r="J36" s="13"/>
    </row>
    <row r="37" spans="1:10" customHeight="1" ht="100">
      <c r="A37" s="13">
        <v>29</v>
      </c>
      <c r="B37" s="13"/>
      <c r="C37" s="14" t="s">
        <v>88</v>
      </c>
      <c r="D37" s="14" t="s">
        <v>101</v>
      </c>
      <c r="E37" s="13"/>
      <c r="F37" s="13" t="s">
        <v>102</v>
      </c>
      <c r="G37" s="16">
        <v>693000.0</v>
      </c>
      <c r="H37" s="15">
        <v>8.0</v>
      </c>
      <c r="I37" s="16">
        <f>ROUND(H37, 3)*G37</f>
        <v>5544000</v>
      </c>
      <c r="J37" s="13"/>
    </row>
    <row r="38" spans="1:10" customHeight="1" ht="100">
      <c r="A38" s="13">
        <v>30</v>
      </c>
      <c r="B38" s="13"/>
      <c r="C38" s="14" t="s">
        <v>88</v>
      </c>
      <c r="D38" s="14" t="s">
        <v>103</v>
      </c>
      <c r="E38" s="13"/>
      <c r="F38" s="13" t="s">
        <v>102</v>
      </c>
      <c r="G38" s="16">
        <v>3150000.0</v>
      </c>
      <c r="H38" s="15">
        <v>6.0</v>
      </c>
      <c r="I38" s="16">
        <f>ROUND(H38, 3)*G38</f>
        <v>18900000</v>
      </c>
      <c r="J38" s="13"/>
    </row>
    <row r="39" spans="1:10" customHeight="1" ht="100">
      <c r="A39" s="13">
        <v>31</v>
      </c>
      <c r="B39" s="13"/>
      <c r="C39" s="14" t="s">
        <v>88</v>
      </c>
      <c r="D39" s="14" t="s">
        <v>104</v>
      </c>
      <c r="E39" s="13"/>
      <c r="F39" s="13" t="s">
        <v>102</v>
      </c>
      <c r="G39" s="16">
        <v>2650000.0</v>
      </c>
      <c r="H39" s="15">
        <v>8.0</v>
      </c>
      <c r="I39" s="16">
        <f>ROUND(H39, 3)*G39</f>
        <v>21200000</v>
      </c>
      <c r="J39" s="13"/>
    </row>
    <row r="40" spans="1:10" customHeight="1" ht="100">
      <c r="A40" s="13">
        <v>32</v>
      </c>
      <c r="B40" s="13"/>
      <c r="C40" s="14" t="s">
        <v>88</v>
      </c>
      <c r="D40" s="14" t="s">
        <v>105</v>
      </c>
      <c r="E40" s="13"/>
      <c r="F40" s="13" t="s">
        <v>102</v>
      </c>
      <c r="G40" s="16">
        <v>4300000.0</v>
      </c>
      <c r="H40" s="15">
        <v>5.0</v>
      </c>
      <c r="I40" s="16">
        <f>ROUND(H40, 3)*G40</f>
        <v>21500000</v>
      </c>
      <c r="J40" s="13"/>
    </row>
    <row r="41" spans="1:10" customHeight="1" ht="100">
      <c r="A41" s="13">
        <v>33</v>
      </c>
      <c r="B41" s="13"/>
      <c r="C41" s="14" t="s">
        <v>88</v>
      </c>
      <c r="D41" s="14" t="s">
        <v>106</v>
      </c>
      <c r="E41" s="13"/>
      <c r="F41" s="13" t="s">
        <v>102</v>
      </c>
      <c r="G41" s="16">
        <v>2680000.0</v>
      </c>
      <c r="H41" s="15">
        <v>1.0</v>
      </c>
      <c r="I41" s="16">
        <f>ROUND(H41, 3)*G41</f>
        <v>2680000</v>
      </c>
      <c r="J41" s="13"/>
    </row>
    <row r="42" spans="1:10" customHeight="1" ht="100">
      <c r="A42" s="13">
        <v>34</v>
      </c>
      <c r="B42" s="13"/>
      <c r="C42" s="14" t="s">
        <v>88</v>
      </c>
      <c r="D42" s="14" t="s">
        <v>107</v>
      </c>
      <c r="E42" s="13"/>
      <c r="F42" s="13" t="s">
        <v>108</v>
      </c>
      <c r="G42" s="16">
        <v>312550.0</v>
      </c>
      <c r="H42" s="15">
        <v>139.0</v>
      </c>
      <c r="I42" s="16">
        <f>ROUND(H42, 3)*G42</f>
        <v>43444450</v>
      </c>
      <c r="J42" s="13"/>
    </row>
    <row r="43" spans="1:10" customHeight="1" ht="100">
      <c r="A43" s="13">
        <v>35</v>
      </c>
      <c r="B43" s="13"/>
      <c r="C43" s="14" t="s">
        <v>88</v>
      </c>
      <c r="D43" s="14" t="s">
        <v>109</v>
      </c>
      <c r="E43" s="13"/>
      <c r="F43" s="13" t="s">
        <v>110</v>
      </c>
      <c r="G43" s="16">
        <v>52990.0</v>
      </c>
      <c r="H43" s="15">
        <v>637.0</v>
      </c>
      <c r="I43" s="16">
        <f>ROUND(H43, 3)*G43</f>
        <v>33754630</v>
      </c>
      <c r="J43" s="13"/>
    </row>
    <row r="44" spans="1:10" customHeight="1" ht="100">
      <c r="A44" s="13">
        <v>36</v>
      </c>
      <c r="B44" s="13"/>
      <c r="C44" s="14" t="s">
        <v>88</v>
      </c>
      <c r="D44" s="14" t="s">
        <v>111</v>
      </c>
      <c r="E44" s="13"/>
      <c r="F44" s="13" t="s">
        <v>110</v>
      </c>
      <c r="G44" s="16">
        <v>28400.0</v>
      </c>
      <c r="H44" s="15">
        <v>328.0</v>
      </c>
      <c r="I44" s="16">
        <f>ROUND(H44, 3)*G44</f>
        <v>9315200</v>
      </c>
      <c r="J44" s="13"/>
    </row>
    <row r="45" spans="1:10" customHeight="1" ht="100">
      <c r="A45" s="13">
        <v>37</v>
      </c>
      <c r="B45" s="13"/>
      <c r="C45" s="14" t="s">
        <v>88</v>
      </c>
      <c r="D45" s="14" t="s">
        <v>112</v>
      </c>
      <c r="E45" s="13"/>
      <c r="F45" s="13" t="s">
        <v>40</v>
      </c>
      <c r="G45" s="16">
        <v>2500000.0</v>
      </c>
      <c r="H45" s="15">
        <v>7.9</v>
      </c>
      <c r="I45" s="16">
        <f>ROUND(H45, 3)*G45</f>
        <v>19750000</v>
      </c>
      <c r="J45" s="13"/>
    </row>
    <row r="46" spans="1:10" customHeight="1" ht="100">
      <c r="A46" s="13">
        <v>38</v>
      </c>
      <c r="B46" s="13"/>
      <c r="C46" s="14" t="s">
        <v>88</v>
      </c>
      <c r="D46" s="14" t="s">
        <v>113</v>
      </c>
      <c r="E46" s="13"/>
      <c r="F46" s="13" t="s">
        <v>40</v>
      </c>
      <c r="G46" s="16">
        <v>2200000.0</v>
      </c>
      <c r="H46" s="15">
        <v>12.3</v>
      </c>
      <c r="I46" s="16">
        <f>ROUND(H46, 3)*G46</f>
        <v>27060000</v>
      </c>
      <c r="J46" s="13"/>
    </row>
    <row r="47" spans="1:10" customHeight="1" ht="100">
      <c r="A47" s="13">
        <v>39</v>
      </c>
      <c r="B47" s="13"/>
      <c r="C47" s="14" t="s">
        <v>88</v>
      </c>
      <c r="D47" s="14" t="s">
        <v>114</v>
      </c>
      <c r="E47" s="13"/>
      <c r="F47" s="13" t="s">
        <v>40</v>
      </c>
      <c r="G47" s="16">
        <v>2500000.0</v>
      </c>
      <c r="H47" s="15">
        <v>7.9</v>
      </c>
      <c r="I47" s="16">
        <f>ROUND(H47, 3)*G47</f>
        <v>19750000</v>
      </c>
      <c r="J47" s="13"/>
    </row>
    <row r="48" spans="1:10" customHeight="1" ht="100">
      <c r="A48" s="13">
        <v>40</v>
      </c>
      <c r="B48" s="13"/>
      <c r="C48" s="14" t="s">
        <v>88</v>
      </c>
      <c r="D48" s="14" t="s">
        <v>115</v>
      </c>
      <c r="E48" s="13"/>
      <c r="F48" s="13" t="s">
        <v>40</v>
      </c>
      <c r="G48" s="16">
        <v>2500000.0</v>
      </c>
      <c r="H48" s="15">
        <v>20.0</v>
      </c>
      <c r="I48" s="16">
        <f>ROUND(H48, 3)*G48</f>
        <v>50000000</v>
      </c>
      <c r="J48" s="13"/>
    </row>
    <row r="49" spans="1:10" customHeight="1" ht="100">
      <c r="A49" s="13">
        <v>41</v>
      </c>
      <c r="B49" s="13"/>
      <c r="C49" s="14" t="s">
        <v>88</v>
      </c>
      <c r="D49" s="14" t="s">
        <v>116</v>
      </c>
      <c r="E49" s="13"/>
      <c r="F49" s="13" t="s">
        <v>99</v>
      </c>
      <c r="G49" s="16">
        <v>12890000.0</v>
      </c>
      <c r="H49" s="15">
        <v>1.0</v>
      </c>
      <c r="I49" s="16">
        <f>ROUND(H49, 3)*G49</f>
        <v>12890000</v>
      </c>
      <c r="J49" s="13">
        <f>SUM(I27:J49)</f>
        <v>528390280</v>
      </c>
    </row>
    <row r="50" spans="1:10">
      <c r="A50" s="18" t="s">
        <v>14</v>
      </c>
      <c r="I50" s="19">
        <f>SUM(I5:I49)</f>
        <v>661391714.2</v>
      </c>
    </row>
  </sheetData>
  <mergeCells>
    <mergeCell ref="A1:C1"/>
    <mergeCell ref="A2:I2"/>
    <mergeCell ref="D1:I1"/>
    <mergeCell ref="A4:F4"/>
    <mergeCell ref="G4:I4"/>
    <mergeCell ref="A22:F22"/>
    <mergeCell ref="G22:I22"/>
    <mergeCell ref="A24:F24"/>
    <mergeCell ref="G24:I24"/>
    <mergeCell ref="A25:F25"/>
    <mergeCell ref="G25:I25"/>
    <mergeCell ref="A26:F26"/>
    <mergeCell ref="G26:I26"/>
    <mergeCell ref="A50:H5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2024-01-10T21:46:20+07:00</dcterms:created>
  <dcterms:modified xsi:type="dcterms:W3CDTF">2024-01-10T21:46:20+07:00</dcterms:modified>
  <dc:title>Untitled Spreadsheet</dc:title>
  <dc:description/>
  <dc:subject/>
  <cp:keywords/>
  <cp:category/>
</cp:coreProperties>
</file>