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<sst xmlns="http://schemas.openxmlformats.org/spreadsheetml/2006/main" uniqueCount="90">
  <si>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</si>
  <si>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Đồng - TBVS
Số điện thoại: 0932624247
Ngày xuất báo giá: 10/10/2023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</si>
  <si>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</si>
  <si>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</si>
  <si>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</si>
  <si>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</si>
  <si>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</si>
  <si>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</si>
  <si>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</si>
  <si>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</si>
  <si>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</si>
  <si>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</si>
  <si>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</si>
  <si>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</si>
  <si>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</si>
  <si>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</si>
  <si>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</si>
  <si>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</si>
  <si>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</si>
  <si>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</si>
  <si>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</si>
  <si>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</si>
  <si>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</si>
  <si>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</si>
  <si>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</si>
  <si>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</si>
  <si>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</si>
  <si>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</si>
  <si>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</si>
  <si>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</si>
  <si>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</si>
  <si>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</si>
  <si>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</si>
  <si>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</si>
  <si>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</si>
  <si>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</si>
  <si>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</si>
  <si>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HSG880014 800mmx800mm</t>
  </si>
  <si>
    <t>C28001273</t>
  </si>
  <si>
    <t>m²</t>
  </si>
  <si>
    <t>Hoàng Hà</t>
  </si>
  <si>
    <t>Gạch men Hoàng Hà AN383 300mmx300mm</t>
  </si>
  <si>
    <t>G01000135</t>
  </si>
  <si>
    <t>LUSTRA</t>
  </si>
  <si>
    <t>Gạch men LUSTRA INCF0300600018TD: 300mmx600mm</t>
  </si>
  <si>
    <t>G15000125</t>
  </si>
  <si>
    <t>Gạch men LUSTRA INCF0300600006TD: 300mmx600mm</t>
  </si>
  <si>
    <t>G15000088</t>
  </si>
  <si>
    <t>Gạch men LUSTRA INCF0300600014D2: 300mmx600mm</t>
  </si>
  <si>
    <t>G15000112</t>
  </si>
  <si>
    <t>viên</t>
  </si>
  <si>
    <t>II. Sơn</t>
  </si>
  <si>
    <t>Toa</t>
  </si>
  <si>
    <t>Sơn nước ngoại thất NanoShield bóng Màu Pha TOA (Mã màu: #feffff - Dung tích: 0.875L)</t>
  </si>
  <si>
    <t>K02000145</t>
  </si>
  <si>
    <t>Lon</t>
  </si>
  <si>
    <t>III. Danh sách thiết bị vệ sinh</t>
  </si>
  <si>
    <t>IV. Danh sách tôn</t>
  </si>
  <si>
    <t>V. Vật tư hoàn thiện</t>
  </si>
  <si>
    <t>Không có</t>
  </si>
  <si>
    <t>Trần thạch cao</t>
  </si>
  <si>
    <t>m2</t>
  </si>
  <si>
    <t>Cửa cổng</t>
  </si>
  <si>
    <t>Lam trang trí</t>
  </si>
  <si>
    <t>lan can cầu thang</t>
  </si>
  <si>
    <t>Gạch lát vệ sinh (nhám) 300x600</t>
  </si>
  <si>
    <t>Gạch lát nền 600x600</t>
  </si>
  <si>
    <t>Đá granite</t>
  </si>
  <si>
    <t>Cửa sổ nhiều cánh</t>
  </si>
  <si>
    <t>Hàng rào</t>
  </si>
  <si>
    <t>Gạch ốp vệ sinh 300x600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</si>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</sst>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85a0b33b3c847f86d992a84f2ae740ee.jpg"/><Relationship Id="rId3" Type="http://schemas.openxmlformats.org/officeDocument/2006/relationships/image" Target="../media/33bcc01b848a4f45b623ef2f8ff930f9.jpg"/><Relationship Id="rId4" Type="http://schemas.openxmlformats.org/officeDocument/2006/relationships/image" Target="../media/3c629de619ec0ab03e5fdb57108b11c4.jpg"/><Relationship Id="rId5" Type="http://schemas.openxmlformats.org/officeDocument/2006/relationships/image" Target="../media/66d00bb2b608620e7d6a75ccbc97f12e.jpg"/><Relationship Id="rId6" Type="http://schemas.openxmlformats.org/officeDocument/2006/relationships/image" Target="../media/2ae1cbd7fe3b7aef68966f2f0d95d210.jpg"/><Relationship Id="rId7" Type="http://schemas.openxmlformats.org/officeDocument/2006/relationships/image" Target="../media/20a13c3a2a8502455d30f2b356b34e8e.jp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ab098f66b2abeb43fdaeb34ae5c7ceac.jp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9039d8a9b986455a244e7a1ce575d147.jp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4033ab459fde86e1d00a0b844da04ca2.jpg"/><Relationship Id="rId26" Type="http://schemas.openxmlformats.org/officeDocument/2006/relationships/image" Target="../media/62f52c0bf755a07ea32c187618486a90.jpg"/><Relationship Id="rId27" Type="http://schemas.openxmlformats.org/officeDocument/2006/relationships/image" Target="../media/94ee2ea42cd8e8b8b4a3e88f355fd560.jpg"/><Relationship Id="rId28" Type="http://schemas.openxmlformats.org/officeDocument/2006/relationships/image" Target="../media/7954423ca0c94862d326a93e1aa3acd1.jpg"/><Relationship Id="rId29" Type="http://schemas.openxmlformats.org/officeDocument/2006/relationships/image" Target="../media/4573173a758565419d352ff610490e7f.png"/><Relationship Id="rId30" Type="http://schemas.openxmlformats.org/officeDocument/2006/relationships/image" Target="../media/8469c4cf0590a157e067296e7dcf76f2.jpg"/><Relationship Id="rId31" Type="http://schemas.openxmlformats.org/officeDocument/2006/relationships/image" Target="../media/b096889f3c400d636e4ed16d53c80fd4.png"/><Relationship Id="rId32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676275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95250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952500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89535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3525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1239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057275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466725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1428750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85725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3"/>
    <col min="4" max="4" width="9.10" hidden="true" style="0"/>
    <col min="5" max="5" width="9.10" hidden="true" style="0"/>
  </cols>
  <sheetData>
    <row r="1" spans="1:5" customHeight="1" ht="60">
      <c r="A1" s="4"/>
      <c r="B1" s="4"/>
      <c r="C1" s="34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Đồng - TBVS
Số điện thoại: 0932624247
Ngày xuất báo giá: 10/10/2023</t>
          </r>
        </is>
      </c>
      <c r="B2" s="3"/>
      <c r="C2" s="35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1" t="s">
        <v>5</v>
      </c>
      <c r="C4" s="32">
        <f>LOOKUP(2,1/(NOT(ISBLANK('Báo giá phần thô'!D:D))),'Báo giá phần thô'!D:D)</f>
        <v>1136585010</v>
      </c>
    </row>
    <row r="5" spans="1:5" customHeight="1" ht="30">
      <c r="A5" s="21">
        <v>2</v>
      </c>
      <c r="B5" s="31" t="s">
        <v>6</v>
      </c>
      <c r="C5" s="32">
        <f>LOOKUP(2,1/(NOT(ISBLANK('Vật tư hoàn thiện'!I:I))),'Vật tư hoàn thiện'!I:I)</f>
        <v>918487701.84</v>
      </c>
    </row>
    <row r="6" spans="1:5">
      <c r="A6" s="2">
        <v>2.1</v>
      </c>
      <c r="B6" s="2" t="s">
        <v>8</v>
      </c>
      <c r="C6" s="33">
        <f>'Vật tư hoàn thiện'!J9</f>
        <v>20247621.84</v>
      </c>
    </row>
    <row r="7" spans="1:5">
      <c r="A7" s="2">
        <v>2.2</v>
      </c>
      <c r="B7" s="2" t="s">
        <v>9</v>
      </c>
      <c r="C7" s="33">
        <f>'Vật tư hoàn thiện'!J11</f>
        <v>8439200</v>
      </c>
    </row>
    <row r="8" spans="1:5">
      <c r="A8" s="2">
        <v>2.3</v>
      </c>
      <c r="B8" s="2" t="s">
        <v>10</v>
      </c>
      <c r="C8" s="33">
        <f>'Vật tư hoàn thiện'!J12</f>
        <v/>
      </c>
    </row>
    <row r="9" spans="1:5">
      <c r="A9" s="2">
        <v>2.4</v>
      </c>
      <c r="B9" s="2" t="s">
        <v>6</v>
      </c>
      <c r="C9" s="33">
        <f>'Vật tư hoàn thiện'!J39</f>
        <v>889800880</v>
      </c>
    </row>
    <row r="10" spans="1:5">
      <c r="A10" s="2">
        <v>2.5</v>
      </c>
      <c r="B10" s="2" t="s">
        <v>11</v>
      </c>
      <c r="C10" s="33"/>
    </row>
    <row r="11" spans="1:5">
      <c r="A11" s="2">
        <v>2.6</v>
      </c>
      <c r="B11" s="2" t="s">
        <v>12</v>
      </c>
      <c r="C11" s="33"/>
    </row>
    <row r="12" spans="1:5" customHeight="1" ht="30">
      <c r="A12" s="21">
        <v>3</v>
      </c>
      <c r="B12" s="31" t="s">
        <v>7</v>
      </c>
      <c r="C12" s="32">
        <f>SUM(C13:C13)</f>
        <v>1201500000</v>
      </c>
    </row>
    <row r="13" spans="1:5">
      <c r="A13" s="13">
        <v>3.1</v>
      </c>
      <c r="B13" s="14" t="s">
        <v>13</v>
      </c>
      <c r="C13" s="16">
        <f>ROUND(E13, 4)*D13</f>
        <v>1201500000</v>
      </c>
      <c r="D13" s="13">
        <v>2250000.0</v>
      </c>
      <c r="E13" s="13">
        <v>534.0</v>
      </c>
    </row>
    <row r="14" spans="1:5">
      <c r="A14" s="18" t="s">
        <v>14</v>
      </c>
      <c r="C14" s="19">
        <f>SUM(C4:C5)+C12</f>
        <v>3256572711.84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0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5"/>
      <c r="B1" s="27"/>
      <c r="C1" s="20" t="s">
        <v>15</v>
      </c>
    </row>
    <row r="2" spans="1:8" customHeight="1" ht="70">
      <c r="A2" s="26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Đồng - TBVS
Số điện thoại: 0932624247
Ngày xuất báo giá: 10/10/2023</t>
          </r>
        </is>
      </c>
      <c r="B2" s="28"/>
      <c r="C2" s="29"/>
      <c r="D2" s="28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54.0</v>
      </c>
      <c r="D4" s="16">
        <f>ROUND(C4, 4)*B4</f>
        <v>97200000</v>
      </c>
    </row>
    <row r="5" spans="1:8">
      <c r="A5" s="14" t="s">
        <v>21</v>
      </c>
      <c r="B5" s="16">
        <v>810000.0</v>
      </c>
      <c r="C5" s="22">
        <v>83.0</v>
      </c>
      <c r="D5" s="16">
        <f>ROUND(C5, 4)*B5</f>
        <v>67230000</v>
      </c>
    </row>
    <row r="6" spans="1:8">
      <c r="A6" s="14" t="s">
        <v>22</v>
      </c>
      <c r="B6" s="16">
        <v>358700.0</v>
      </c>
      <c r="C6" s="22">
        <v>168.0</v>
      </c>
      <c r="D6" s="16">
        <f>ROUND(C6, 4)*B6</f>
        <v>60261600</v>
      </c>
    </row>
    <row r="7" spans="1:8">
      <c r="A7" s="14" t="s">
        <v>23</v>
      </c>
      <c r="B7" s="16">
        <v>19800.0</v>
      </c>
      <c r="C7" s="22">
        <v>22165.0</v>
      </c>
      <c r="D7" s="16">
        <f>ROUND(C7, 4)*B7</f>
        <v>438867000</v>
      </c>
    </row>
    <row r="8" spans="1:8">
      <c r="A8" s="14" t="s">
        <v>24</v>
      </c>
      <c r="B8" s="16">
        <v>1700.0</v>
      </c>
      <c r="C8" s="22">
        <v>93873.0</v>
      </c>
      <c r="D8" s="16">
        <f>ROUND(C8, 4)*B8</f>
        <v>159584100</v>
      </c>
    </row>
    <row r="9" spans="1:8">
      <c r="A9" s="14" t="s">
        <v>25</v>
      </c>
      <c r="B9" s="16">
        <v>10.0</v>
      </c>
      <c r="C9" s="22">
        <v>56571.0</v>
      </c>
      <c r="D9" s="16">
        <f>ROUND(C9, 4)*B9</f>
        <v>565710</v>
      </c>
    </row>
    <row r="10" spans="1:8">
      <c r="A10" s="14" t="s">
        <v>26</v>
      </c>
      <c r="B10" s="16">
        <v>400000.0</v>
      </c>
      <c r="C10" s="22">
        <v>142.0</v>
      </c>
      <c r="D10" s="16">
        <f>ROUND(C10, 4)*B10</f>
        <v>56800000</v>
      </c>
    </row>
    <row r="11" spans="1:8">
      <c r="A11" s="14" t="s">
        <v>27</v>
      </c>
      <c r="B11" s="16">
        <v>350000.0</v>
      </c>
      <c r="C11" s="22">
        <v>203.0</v>
      </c>
      <c r="D11" s="16">
        <f>ROUND(C11, 4)*B11</f>
        <v>71050000</v>
      </c>
    </row>
    <row r="12" spans="1:8">
      <c r="A12" s="14" t="s">
        <v>28</v>
      </c>
      <c r="B12" s="16">
        <v>2200.0</v>
      </c>
      <c r="C12" s="22">
        <v>84103.0</v>
      </c>
      <c r="D12" s="16">
        <f>ROUND(C12, 4)*B12</f>
        <v>185026600</v>
      </c>
    </row>
    <row r="13" spans="1:8">
      <c r="A13" s="23" t="s">
        <v>14</v>
      </c>
      <c r="B13" s="16"/>
      <c r="C13" s="22"/>
      <c r="D13" s="24">
        <f>SUM(D4:D12)</f>
        <v>1136585010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0" workbookViewId="0" showGridLines="true" showRowColHeaders="1">
      <selection activeCell="I40" sqref="I40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10.402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Đồng - TBVS
Số điện thoại: 0932624247
Ngày xuất báo giá: 10/10/2023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thiện'!J9</f>
        <v>20247621.84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219120</v>
      </c>
      <c r="H5" s="15">
        <v>19.2</v>
      </c>
      <c r="I5" s="16">
        <f>ROUND(H5, 3)*G5</f>
        <v>4207104</v>
      </c>
      <c r="J5" s="13"/>
    </row>
    <row r="6" spans="1:10" customHeight="1" ht="100">
      <c r="A6" s="13">
        <v>2</v>
      </c>
      <c r="B6" s="13"/>
      <c r="C6" s="14" t="s">
        <v>40</v>
      </c>
      <c r="D6" s="14" t="s">
        <v>41</v>
      </c>
      <c r="E6" s="13" t="s">
        <v>42</v>
      </c>
      <c r="F6" s="13" t="s">
        <v>39</v>
      </c>
      <c r="G6" s="16">
        <v>131994</v>
      </c>
      <c r="H6" s="15">
        <v>27.36</v>
      </c>
      <c r="I6" s="16">
        <f>ROUND(H6, 3)*G6</f>
        <v>3611355.84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39</v>
      </c>
      <c r="G7" s="16">
        <v>172800</v>
      </c>
      <c r="H7" s="15">
        <v>60.48</v>
      </c>
      <c r="I7" s="16">
        <f>ROUND(H7, 3)*G7</f>
        <v>10450944</v>
      </c>
      <c r="J7" s="13"/>
    </row>
    <row r="8" spans="1:10" customHeight="1" ht="100">
      <c r="A8" s="13">
        <v>4</v>
      </c>
      <c r="B8" s="13"/>
      <c r="C8" s="14" t="s">
        <v>43</v>
      </c>
      <c r="D8" s="14" t="s">
        <v>46</v>
      </c>
      <c r="E8" s="13" t="s">
        <v>47</v>
      </c>
      <c r="F8" s="13" t="s">
        <v>39</v>
      </c>
      <c r="G8" s="16">
        <v>172800</v>
      </c>
      <c r="H8" s="15">
        <v>7.56</v>
      </c>
      <c r="I8" s="16">
        <f>ROUND(H8, 3)*G8</f>
        <v>1306368</v>
      </c>
      <c r="J8" s="13"/>
    </row>
    <row r="9" spans="1:10" customHeight="1" ht="100">
      <c r="A9" s="13">
        <v>5</v>
      </c>
      <c r="B9" s="13"/>
      <c r="C9" s="14" t="s">
        <v>43</v>
      </c>
      <c r="D9" s="14" t="s">
        <v>48</v>
      </c>
      <c r="E9" s="13" t="s">
        <v>49</v>
      </c>
      <c r="F9" s="13" t="s">
        <v>50</v>
      </c>
      <c r="G9" s="16">
        <v>37325</v>
      </c>
      <c r="H9" s="15">
        <v>18</v>
      </c>
      <c r="I9" s="16">
        <f>ROUND(H9, 3)*G9</f>
        <v>671850</v>
      </c>
      <c r="J9" s="13">
        <f>SUM(I5:J9)</f>
        <v>20247621.84</v>
      </c>
    </row>
    <row r="10" spans="1:10" customHeight="1" ht="40">
      <c r="A10" s="11" t="s">
        <v>51</v>
      </c>
      <c r="B10" s="11"/>
      <c r="C10" s="11"/>
      <c r="D10" s="11"/>
      <c r="E10" s="11"/>
      <c r="F10" s="11"/>
      <c r="G10" s="17">
        <f>'Vật tư hoàn thiện'!J11</f>
        <v>8439200</v>
      </c>
      <c r="H10" s="12"/>
      <c r="I10" s="12"/>
    </row>
    <row r="11" spans="1:10" customHeight="1" ht="100">
      <c r="A11" s="13">
        <v>6</v>
      </c>
      <c r="B11" s="13"/>
      <c r="C11" s="14" t="s">
        <v>52</v>
      </c>
      <c r="D11" s="14" t="s">
        <v>53</v>
      </c>
      <c r="E11" s="13" t="s">
        <v>54</v>
      </c>
      <c r="F11" s="13" t="s">
        <v>55</v>
      </c>
      <c r="G11" s="16">
        <v>421960</v>
      </c>
      <c r="H11" s="15">
        <v>20.0</v>
      </c>
      <c r="I11" s="16">
        <f>ROUND(H11, 3)*G11</f>
        <v>8439200</v>
      </c>
      <c r="J11" s="13">
        <f>I11</f>
        <v>8439200</v>
      </c>
    </row>
    <row r="12" spans="1:10" customHeight="1" ht="40">
      <c r="A12" s="11" t="s">
        <v>56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57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58</v>
      </c>
      <c r="B14" s="11"/>
      <c r="C14" s="11"/>
      <c r="D14" s="11"/>
      <c r="E14" s="11"/>
      <c r="F14" s="11"/>
      <c r="G14" s="17">
        <f>'Vật tư hoàn thiện'!J39</f>
        <v>889800880</v>
      </c>
      <c r="H14" s="12"/>
      <c r="I14" s="12"/>
    </row>
    <row r="15" spans="1:10" customHeight="1" ht="100">
      <c r="A15" s="13">
        <v>7</v>
      </c>
      <c r="B15" s="13"/>
      <c r="C15" s="14" t="s">
        <v>59</v>
      </c>
      <c r="D15" s="14" t="s">
        <v>60</v>
      </c>
      <c r="E15" s="13"/>
      <c r="F15" s="13" t="s">
        <v>61</v>
      </c>
      <c r="G15" s="16">
        <v>150000.0</v>
      </c>
      <c r="H15" s="15">
        <v>185.0</v>
      </c>
      <c r="I15" s="16">
        <f>ROUND(H15, 3)*G15</f>
        <v>27750000</v>
      </c>
      <c r="J15" s="13"/>
    </row>
    <row r="16" spans="1:10" customHeight="1" ht="100">
      <c r="A16" s="13">
        <v>8</v>
      </c>
      <c r="B16" s="13"/>
      <c r="C16" s="14" t="s">
        <v>59</v>
      </c>
      <c r="D16" s="14" t="s">
        <v>62</v>
      </c>
      <c r="E16" s="13"/>
      <c r="F16" s="13" t="s">
        <v>61</v>
      </c>
      <c r="G16" s="16">
        <v>2500000.0</v>
      </c>
      <c r="H16" s="15">
        <v>10.3</v>
      </c>
      <c r="I16" s="16">
        <f>ROUND(H16, 3)*G16</f>
        <v>25750000</v>
      </c>
      <c r="J16" s="13"/>
    </row>
    <row r="17" spans="1:10" customHeight="1" ht="100">
      <c r="A17" s="13">
        <v>9</v>
      </c>
      <c r="B17" s="13"/>
      <c r="C17" s="14" t="s">
        <v>59</v>
      </c>
      <c r="D17" s="14" t="s">
        <v>63</v>
      </c>
      <c r="E17" s="13"/>
      <c r="F17" s="13" t="s">
        <v>61</v>
      </c>
      <c r="G17" s="16">
        <v>1450000.0</v>
      </c>
      <c r="H17" s="15">
        <v>58.9</v>
      </c>
      <c r="I17" s="16">
        <f>ROUND(H17, 3)*G17</f>
        <v>85405000</v>
      </c>
      <c r="J17" s="13"/>
    </row>
    <row r="18" spans="1:10" customHeight="1" ht="100">
      <c r="A18" s="13">
        <v>10</v>
      </c>
      <c r="B18" s="13"/>
      <c r="C18" s="14" t="s">
        <v>59</v>
      </c>
      <c r="D18" s="14" t="s">
        <v>64</v>
      </c>
      <c r="E18" s="13"/>
      <c r="F18" s="13" t="s">
        <v>61</v>
      </c>
      <c r="G18" s="16">
        <v>800000.0</v>
      </c>
      <c r="H18" s="15">
        <v>38.18</v>
      </c>
      <c r="I18" s="16">
        <f>ROUND(H18, 3)*G18</f>
        <v>30544000</v>
      </c>
      <c r="J18" s="13"/>
    </row>
    <row r="19" spans="1:10" customHeight="1" ht="100">
      <c r="A19" s="13">
        <v>11</v>
      </c>
      <c r="B19" s="13"/>
      <c r="C19" s="14" t="s">
        <v>59</v>
      </c>
      <c r="D19" s="14" t="s">
        <v>65</v>
      </c>
      <c r="E19" s="13"/>
      <c r="F19" s="13" t="s">
        <v>39</v>
      </c>
      <c r="G19" s="16">
        <v>271000.0</v>
      </c>
      <c r="H19" s="15">
        <v>44.0</v>
      </c>
      <c r="I19" s="16">
        <f>ROUND(H19, 3)*G19</f>
        <v>11924000</v>
      </c>
      <c r="J19" s="13"/>
    </row>
    <row r="20" spans="1:10" customHeight="1" ht="100">
      <c r="A20" s="13">
        <v>12</v>
      </c>
      <c r="B20" s="13"/>
      <c r="C20" s="14" t="s">
        <v>59</v>
      </c>
      <c r="D20" s="14" t="s">
        <v>66</v>
      </c>
      <c r="E20" s="13"/>
      <c r="F20" s="13" t="s">
        <v>39</v>
      </c>
      <c r="G20" s="16">
        <v>284000.0</v>
      </c>
      <c r="H20" s="15">
        <v>140.0</v>
      </c>
      <c r="I20" s="16">
        <f>ROUND(H20, 3)*G20</f>
        <v>39760000</v>
      </c>
      <c r="J20" s="13"/>
    </row>
    <row r="21" spans="1:10" customHeight="1" ht="100">
      <c r="A21" s="13">
        <v>13</v>
      </c>
      <c r="B21" s="13"/>
      <c r="C21" s="14" t="s">
        <v>59</v>
      </c>
      <c r="D21" s="14" t="s">
        <v>67</v>
      </c>
      <c r="E21" s="13"/>
      <c r="F21" s="13" t="s">
        <v>39</v>
      </c>
      <c r="G21" s="16">
        <v>1600000.0</v>
      </c>
      <c r="H21" s="15">
        <v>60.0</v>
      </c>
      <c r="I21" s="16">
        <f>ROUND(H21, 3)*G21</f>
        <v>96000000</v>
      </c>
      <c r="J21" s="13"/>
    </row>
    <row r="22" spans="1:10" customHeight="1" ht="100">
      <c r="A22" s="13">
        <v>14</v>
      </c>
      <c r="B22" s="13"/>
      <c r="C22" s="14" t="s">
        <v>59</v>
      </c>
      <c r="D22" s="14" t="s">
        <v>68</v>
      </c>
      <c r="E22" s="13"/>
      <c r="F22" s="13" t="s">
        <v>39</v>
      </c>
      <c r="G22" s="16">
        <v>2500000.0</v>
      </c>
      <c r="H22" s="15">
        <v>34.65</v>
      </c>
      <c r="I22" s="16">
        <f>ROUND(H22, 3)*G22</f>
        <v>86625000</v>
      </c>
      <c r="J22" s="13"/>
    </row>
    <row r="23" spans="1:10" customHeight="1" ht="100">
      <c r="A23" s="13">
        <v>15</v>
      </c>
      <c r="B23" s="13"/>
      <c r="C23" s="14" t="s">
        <v>59</v>
      </c>
      <c r="D23" s="14" t="s">
        <v>69</v>
      </c>
      <c r="E23" s="13"/>
      <c r="F23" s="13" t="s">
        <v>61</v>
      </c>
      <c r="G23" s="16">
        <v>1150000.0</v>
      </c>
      <c r="H23" s="15">
        <v>5.1</v>
      </c>
      <c r="I23" s="16">
        <f>ROUND(H23, 3)*G23</f>
        <v>5865000</v>
      </c>
      <c r="J23" s="13"/>
    </row>
    <row r="24" spans="1:10" customHeight="1" ht="100">
      <c r="A24" s="13">
        <v>16</v>
      </c>
      <c r="B24" s="13"/>
      <c r="C24" s="14" t="s">
        <v>59</v>
      </c>
      <c r="D24" s="14" t="s">
        <v>70</v>
      </c>
      <c r="E24" s="13"/>
      <c r="F24" s="13" t="s">
        <v>39</v>
      </c>
      <c r="G24" s="16">
        <v>271000.0</v>
      </c>
      <c r="H24" s="15">
        <v>187.0</v>
      </c>
      <c r="I24" s="16">
        <f>ROUND(H24, 3)*G24</f>
        <v>50677000</v>
      </c>
      <c r="J24" s="13"/>
    </row>
    <row r="25" spans="1:10" customHeight="1" ht="100">
      <c r="A25" s="13">
        <v>17</v>
      </c>
      <c r="B25" s="13"/>
      <c r="C25" s="14" t="s">
        <v>59</v>
      </c>
      <c r="D25" s="14" t="s">
        <v>71</v>
      </c>
      <c r="E25" s="13"/>
      <c r="F25" s="13" t="s">
        <v>72</v>
      </c>
      <c r="G25" s="16">
        <v>693000.0</v>
      </c>
      <c r="H25" s="15">
        <v>7.0</v>
      </c>
      <c r="I25" s="16">
        <f>ROUND(H25, 3)*G25</f>
        <v>4851000</v>
      </c>
      <c r="J25" s="13"/>
    </row>
    <row r="26" spans="1:10" customHeight="1" ht="100">
      <c r="A26" s="13">
        <v>18</v>
      </c>
      <c r="B26" s="13"/>
      <c r="C26" s="14" t="s">
        <v>59</v>
      </c>
      <c r="D26" s="14" t="s">
        <v>73</v>
      </c>
      <c r="E26" s="13"/>
      <c r="F26" s="13" t="s">
        <v>72</v>
      </c>
      <c r="G26" s="16">
        <v>3150000.0</v>
      </c>
      <c r="H26" s="15">
        <v>7.0</v>
      </c>
      <c r="I26" s="16">
        <f>ROUND(H26, 3)*G26</f>
        <v>22050000</v>
      </c>
      <c r="J26" s="13"/>
    </row>
    <row r="27" spans="1:10" customHeight="1" ht="100">
      <c r="A27" s="13">
        <v>19</v>
      </c>
      <c r="B27" s="13"/>
      <c r="C27" s="14" t="s">
        <v>59</v>
      </c>
      <c r="D27" s="14" t="s">
        <v>74</v>
      </c>
      <c r="E27" s="13"/>
      <c r="F27" s="13" t="s">
        <v>72</v>
      </c>
      <c r="G27" s="16">
        <v>2650000.0</v>
      </c>
      <c r="H27" s="15">
        <v>7.0</v>
      </c>
      <c r="I27" s="16">
        <f>ROUND(H27, 3)*G27</f>
        <v>18550000</v>
      </c>
      <c r="J27" s="13"/>
    </row>
    <row r="28" spans="1:10" customHeight="1" ht="100">
      <c r="A28" s="13">
        <v>20</v>
      </c>
      <c r="B28" s="13"/>
      <c r="C28" s="14" t="s">
        <v>59</v>
      </c>
      <c r="D28" s="14" t="s">
        <v>75</v>
      </c>
      <c r="E28" s="13"/>
      <c r="F28" s="13" t="s">
        <v>72</v>
      </c>
      <c r="G28" s="16">
        <v>4300000.0</v>
      </c>
      <c r="H28" s="15">
        <v>7.0</v>
      </c>
      <c r="I28" s="16">
        <f>ROUND(H28, 3)*G28</f>
        <v>30100000</v>
      </c>
      <c r="J28" s="13"/>
    </row>
    <row r="29" spans="1:10" customHeight="1" ht="100">
      <c r="A29" s="13">
        <v>21</v>
      </c>
      <c r="B29" s="13"/>
      <c r="C29" s="14" t="s">
        <v>59</v>
      </c>
      <c r="D29" s="14" t="s">
        <v>76</v>
      </c>
      <c r="E29" s="13"/>
      <c r="F29" s="13" t="s">
        <v>72</v>
      </c>
      <c r="G29" s="16">
        <v>2680000.0</v>
      </c>
      <c r="H29" s="15">
        <v>1.0</v>
      </c>
      <c r="I29" s="16">
        <f>ROUND(H29, 3)*G29</f>
        <v>2680000</v>
      </c>
      <c r="J29" s="13"/>
    </row>
    <row r="30" spans="1:10" customHeight="1" ht="100">
      <c r="A30" s="13">
        <v>22</v>
      </c>
      <c r="B30" s="13"/>
      <c r="C30" s="14" t="s">
        <v>59</v>
      </c>
      <c r="D30" s="14" t="s">
        <v>77</v>
      </c>
      <c r="E30" s="13"/>
      <c r="F30" s="13" t="s">
        <v>78</v>
      </c>
      <c r="G30" s="16">
        <v>312550.0</v>
      </c>
      <c r="H30" s="15">
        <v>149.0</v>
      </c>
      <c r="I30" s="16">
        <f>ROUND(H30, 3)*G30</f>
        <v>46569950</v>
      </c>
      <c r="J30" s="13"/>
    </row>
    <row r="31" spans="1:10" customHeight="1" ht="100">
      <c r="A31" s="13">
        <v>23</v>
      </c>
      <c r="B31" s="13"/>
      <c r="C31" s="14" t="s">
        <v>59</v>
      </c>
      <c r="D31" s="14" t="s">
        <v>79</v>
      </c>
      <c r="E31" s="13"/>
      <c r="F31" s="13" t="s">
        <v>78</v>
      </c>
      <c r="G31" s="16">
        <v>312550.0</v>
      </c>
      <c r="H31" s="15">
        <v>247.0</v>
      </c>
      <c r="I31" s="16">
        <f>ROUND(H31, 3)*G31</f>
        <v>77199850</v>
      </c>
      <c r="J31" s="13"/>
    </row>
    <row r="32" spans="1:10" customHeight="1" ht="100">
      <c r="A32" s="13">
        <v>24</v>
      </c>
      <c r="B32" s="13"/>
      <c r="C32" s="14" t="s">
        <v>59</v>
      </c>
      <c r="D32" s="14" t="s">
        <v>80</v>
      </c>
      <c r="E32" s="13"/>
      <c r="F32" s="13" t="s">
        <v>81</v>
      </c>
      <c r="G32" s="16">
        <v>52990.0</v>
      </c>
      <c r="H32" s="15">
        <v>1192.0</v>
      </c>
      <c r="I32" s="16">
        <f>ROUND(H32, 3)*G32</f>
        <v>63164080</v>
      </c>
      <c r="J32" s="13"/>
    </row>
    <row r="33" spans="1:10" customHeight="1" ht="100">
      <c r="A33" s="13">
        <v>25</v>
      </c>
      <c r="B33" s="13"/>
      <c r="C33" s="14" t="s">
        <v>59</v>
      </c>
      <c r="D33" s="14" t="s">
        <v>82</v>
      </c>
      <c r="E33" s="13"/>
      <c r="F33" s="13" t="s">
        <v>83</v>
      </c>
      <c r="G33" s="16">
        <v>13580000.0</v>
      </c>
      <c r="H33" s="15">
        <v>1.0</v>
      </c>
      <c r="I33" s="16">
        <f>ROUND(H33, 3)*G33</f>
        <v>13580000</v>
      </c>
      <c r="J33" s="13"/>
    </row>
    <row r="34" spans="1:10" customHeight="1" ht="100">
      <c r="A34" s="13">
        <v>26</v>
      </c>
      <c r="B34" s="13"/>
      <c r="C34" s="14" t="s">
        <v>59</v>
      </c>
      <c r="D34" s="14" t="s">
        <v>84</v>
      </c>
      <c r="E34" s="13"/>
      <c r="F34" s="13" t="s">
        <v>81</v>
      </c>
      <c r="G34" s="16">
        <v>28400.0</v>
      </c>
      <c r="H34" s="15">
        <v>715.0</v>
      </c>
      <c r="I34" s="16">
        <f>ROUND(H34, 3)*G34</f>
        <v>20306000</v>
      </c>
      <c r="J34" s="13"/>
    </row>
    <row r="35" spans="1:10" customHeight="1" ht="100">
      <c r="A35" s="13">
        <v>27</v>
      </c>
      <c r="B35" s="13"/>
      <c r="C35" s="14" t="s">
        <v>59</v>
      </c>
      <c r="D35" s="14" t="s">
        <v>85</v>
      </c>
      <c r="E35" s="13"/>
      <c r="F35" s="13" t="s">
        <v>39</v>
      </c>
      <c r="G35" s="16">
        <v>2500000.0</v>
      </c>
      <c r="H35" s="15">
        <v>2.5</v>
      </c>
      <c r="I35" s="16">
        <f>ROUND(H35, 3)*G35</f>
        <v>6250000</v>
      </c>
      <c r="J35" s="13"/>
    </row>
    <row r="36" spans="1:10" customHeight="1" ht="100">
      <c r="A36" s="13">
        <v>28</v>
      </c>
      <c r="B36" s="13"/>
      <c r="C36" s="14" t="s">
        <v>59</v>
      </c>
      <c r="D36" s="14" t="s">
        <v>86</v>
      </c>
      <c r="E36" s="13"/>
      <c r="F36" s="13" t="s">
        <v>39</v>
      </c>
      <c r="G36" s="16">
        <v>2200000.0</v>
      </c>
      <c r="H36" s="15">
        <v>12.3</v>
      </c>
      <c r="I36" s="16">
        <f>ROUND(H36, 3)*G36</f>
        <v>27060000</v>
      </c>
      <c r="J36" s="13"/>
    </row>
    <row r="37" spans="1:10" customHeight="1" ht="100">
      <c r="A37" s="13">
        <v>29</v>
      </c>
      <c r="B37" s="13"/>
      <c r="C37" s="14" t="s">
        <v>59</v>
      </c>
      <c r="D37" s="14" t="s">
        <v>87</v>
      </c>
      <c r="E37" s="13"/>
      <c r="F37" s="13" t="s">
        <v>39</v>
      </c>
      <c r="G37" s="16">
        <v>2500000.0</v>
      </c>
      <c r="H37" s="15">
        <v>19.4</v>
      </c>
      <c r="I37" s="16">
        <f>ROUND(H37, 3)*G37</f>
        <v>48500000</v>
      </c>
      <c r="J37" s="13"/>
    </row>
    <row r="38" spans="1:10" customHeight="1" ht="100">
      <c r="A38" s="13">
        <v>30</v>
      </c>
      <c r="B38" s="13"/>
      <c r="C38" s="14" t="s">
        <v>59</v>
      </c>
      <c r="D38" s="14" t="s">
        <v>88</v>
      </c>
      <c r="E38" s="13"/>
      <c r="F38" s="13" t="s">
        <v>39</v>
      </c>
      <c r="G38" s="16">
        <v>2500000.0</v>
      </c>
      <c r="H38" s="15">
        <v>14.3</v>
      </c>
      <c r="I38" s="16">
        <f>ROUND(H38, 3)*G38</f>
        <v>35750000</v>
      </c>
      <c r="J38" s="13"/>
    </row>
    <row r="39" spans="1:10" customHeight="1" ht="100">
      <c r="A39" s="13">
        <v>31</v>
      </c>
      <c r="B39" s="13"/>
      <c r="C39" s="14" t="s">
        <v>59</v>
      </c>
      <c r="D39" s="14" t="s">
        <v>89</v>
      </c>
      <c r="E39" s="13"/>
      <c r="F39" s="13" t="s">
        <v>83</v>
      </c>
      <c r="G39" s="16">
        <v>12890000.0</v>
      </c>
      <c r="H39" s="15">
        <v>1.0</v>
      </c>
      <c r="I39" s="16">
        <f>ROUND(H39, 3)*G39</f>
        <v>12890000</v>
      </c>
      <c r="J39" s="13">
        <f>SUM(I15:J39)</f>
        <v>889800880</v>
      </c>
    </row>
    <row r="40" spans="1:10">
      <c r="A40" s="18" t="s">
        <v>14</v>
      </c>
      <c r="I40" s="19">
        <f>SUM(I5:I39)</f>
        <v>918487701.84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2:F12"/>
    <mergeCell ref="G12:I12"/>
    <mergeCell ref="A13:F13"/>
    <mergeCell ref="G13:I13"/>
    <mergeCell ref="A14:F14"/>
    <mergeCell ref="G14:I14"/>
    <mergeCell ref="A40:H4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2023-10-10T13:52:18+07:00</dcterms:created>
  <dcterms:modified xsi:type="dcterms:W3CDTF">2023-10-10T13:52:18+07:00</dcterms:modified>
  <dc:title>Untitled Spreadsheet</dc:title>
  <dc:description/>
  <dc:subject/>
  <cp:keywords/>
  <cp:category/>
</cp:coreProperties>
</file>