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<sst xmlns="http://schemas.openxmlformats.org/spreadsheetml/2006/main" uniqueCount="89">
  <si>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</si>
  <si>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29/09/2023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</si>
  <si>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</si>
  <si>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</si>
  <si>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</si>
  <si>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</si>
  <si>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</si>
  <si>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</si>
  <si>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</si>
  <si>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</si>
  <si>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</si>
  <si>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</si>
  <si>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</si>
  <si>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</si>
  <si>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</si>
  <si>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</si>
  <si>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</si>
  <si>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</si>
  <si>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</si>
  <si>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</si>
  <si>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</si>
  <si>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</si>
  <si>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</si>
  <si>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</si>
  <si>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</si>
  <si>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</si>
  <si>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</si>
  <si>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</si>
  <si>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</si>
  <si>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</si>
  <si>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</si>
  <si>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</si>
  <si>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</si>
  <si>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</si>
  <si>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</si>
  <si>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</si>
  <si>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CM8712 800mmx800mm</t>
  </si>
  <si>
    <t>G02000008</t>
  </si>
  <si>
    <t>m²</t>
  </si>
  <si>
    <t>Royal Hưng Yên</t>
  </si>
  <si>
    <t>Gạch bán sứ Royal Hưng Yên RB5521 500mmx500mm</t>
  </si>
  <si>
    <t>G02000025</t>
  </si>
  <si>
    <t>Phương Nam</t>
  </si>
  <si>
    <t>Gạch men Phương Nam CMN3620V 300mmx600mm</t>
  </si>
  <si>
    <t>G01000063</t>
  </si>
  <si>
    <t>Gạch bán sứ Vicenza HSG680008 600mmx600mm</t>
  </si>
  <si>
    <t>G02000030</t>
  </si>
  <si>
    <t>LUSTRA</t>
  </si>
  <si>
    <t>Gạch men LUSTRA INCF0300600018TD: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</si>
  <si>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</si>
  <si>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</si>
  <si>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</si>
  <si>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</si>
  <si>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</si>
  <si>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</si>
  <si>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</si>
  <si>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</si>
  <si>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</si>
  <si>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</si>
  <si>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</si>
  <si>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</si>
  <si>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</si>
  <si>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</si>
  <si>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</si>
  <si>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</si>
  <si>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</si>
  <si>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</si>
  <si>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</si>
  <si>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</si>
  <si>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</si>
  <si>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</si>
  <si>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</si>
  <si>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</si>
  <si>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</si>
  <si>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</si>
  <si>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</si>
  <si>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</si>
  <si>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ngoại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</si>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</sst>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59696b5af793d9c52a5cd22ba77b140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641ae9b5d32adb4d488a559aac94f746.jpg"/><Relationship Id="rId5" Type="http://schemas.openxmlformats.org/officeDocument/2006/relationships/image" Target="../media/62a43f4080e778d37b039a4bc07663d2.jpg"/><Relationship Id="rId6" Type="http://schemas.openxmlformats.org/officeDocument/2006/relationships/image" Target="../media/26df42a9ad23c88378f5abe3d0cdf033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4033ab459fde86e1d00a0b844da04ca2.jpg"/><Relationship Id="rId25" Type="http://schemas.openxmlformats.org/officeDocument/2006/relationships/image" Target="../media/62f52c0bf755a07ea32c187618486a90.jpg"/><Relationship Id="rId26" Type="http://schemas.openxmlformats.org/officeDocument/2006/relationships/image" Target="../media/94ee2ea42cd8e8b8b4a3e88f355fd560.jpg"/><Relationship Id="rId27" Type="http://schemas.openxmlformats.org/officeDocument/2006/relationships/image" Target="../media/7954423ca0c94862d326a93e1aa3acd1.jpg"/><Relationship Id="rId28" Type="http://schemas.openxmlformats.org/officeDocument/2006/relationships/image" Target="../media/4573173a758565419d352ff610490e7f.png"/><Relationship Id="rId29" Type="http://schemas.openxmlformats.org/officeDocument/2006/relationships/image" Target="../media/8469c4cf0590a157e067296e7dcf76f2.jpg"/><Relationship Id="rId30" Type="http://schemas.openxmlformats.org/officeDocument/2006/relationships/image" Target="../media/b096889f3c400d636e4ed16d53c80fd4.png"/><Relationship Id="rId31" Type="http://schemas.openxmlformats.org/officeDocument/2006/relationships/image" Target="../media/cbde0e0719dd44a8b4222691e042f2e3.jpeg"/><Relationship Id="rId32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8953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3525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1239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0572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4667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8572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1311065220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1250557340.6</v>
      </c>
    </row>
    <row r="6" spans="1:5">
      <c r="A6" s="2">
        <v>2.1</v>
      </c>
      <c r="B6" s="2" t="s">
        <v>8</v>
      </c>
      <c r="C6" s="34">
        <f>'Vật tư hoàn thiện'!J9</f>
        <v>56282340.6</v>
      </c>
    </row>
    <row r="7" spans="1:5">
      <c r="A7" s="2">
        <v>2.2</v>
      </c>
      <c r="B7" s="2" t="s">
        <v>9</v>
      </c>
      <c r="C7" s="34">
        <f>'Vật tư hoàn thiện'!J11</f>
        <v>6301050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thiện'!J39</f>
        <v>1187973950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688500000</v>
      </c>
    </row>
    <row r="13" spans="1:5">
      <c r="A13" s="13">
        <v>3.1</v>
      </c>
      <c r="B13" s="14" t="s">
        <v>13</v>
      </c>
      <c r="C13" s="16">
        <f>ROUND(E13, 4)*D13</f>
        <v>688500000</v>
      </c>
      <c r="D13" s="13">
        <v>2250000.0</v>
      </c>
      <c r="E13" s="13">
        <v>306.0</v>
      </c>
    </row>
    <row r="14" spans="1:5">
      <c r="A14" s="18" t="s">
        <v>14</v>
      </c>
      <c r="C14" s="19">
        <f>SUM(C4:C5)+C12</f>
        <v>3250122560.6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52.5</v>
      </c>
      <c r="D4" s="16">
        <f>ROUND(C4, 4)*B4</f>
        <v>94500000</v>
      </c>
    </row>
    <row r="5" spans="1:8">
      <c r="A5" s="14" t="s">
        <v>21</v>
      </c>
      <c r="B5" s="16">
        <v>358700.0</v>
      </c>
      <c r="C5" s="23">
        <v>130.0</v>
      </c>
      <c r="D5" s="16">
        <f>ROUND(C5, 4)*B5</f>
        <v>46631000</v>
      </c>
    </row>
    <row r="6" spans="1:8">
      <c r="A6" s="14" t="s">
        <v>22</v>
      </c>
      <c r="B6" s="16">
        <v>19800.0</v>
      </c>
      <c r="C6" s="23">
        <v>47124.0</v>
      </c>
      <c r="D6" s="16">
        <f>ROUND(C6, 4)*B6</f>
        <v>933055200</v>
      </c>
    </row>
    <row r="7" spans="1:8">
      <c r="A7" s="14" t="s">
        <v>23</v>
      </c>
      <c r="B7" s="16">
        <v>1700.0</v>
      </c>
      <c r="C7" s="23">
        <v>92546.0</v>
      </c>
      <c r="D7" s="16">
        <f>ROUND(C7, 4)*B7</f>
        <v>157328200</v>
      </c>
    </row>
    <row r="8" spans="1:8">
      <c r="A8" s="14" t="s">
        <v>24</v>
      </c>
      <c r="B8" s="16">
        <v>10.0</v>
      </c>
      <c r="C8" s="23">
        <v>11322.0</v>
      </c>
      <c r="D8" s="16">
        <f>ROUND(C8, 4)*B8</f>
        <v>113220</v>
      </c>
    </row>
    <row r="9" spans="1:8">
      <c r="A9" s="14" t="s">
        <v>25</v>
      </c>
      <c r="B9" s="16">
        <v>400000.0</v>
      </c>
      <c r="C9" s="22">
        <v>55.08</v>
      </c>
      <c r="D9" s="16">
        <f>ROUND(C9, 4)*B9</f>
        <v>22032000</v>
      </c>
    </row>
    <row r="10" spans="1:8">
      <c r="A10" s="14" t="s">
        <v>26</v>
      </c>
      <c r="B10" s="16">
        <v>350000.0</v>
      </c>
      <c r="C10" s="22">
        <v>29.376</v>
      </c>
      <c r="D10" s="16">
        <f>ROUND(C10, 4)*B10</f>
        <v>10281600</v>
      </c>
    </row>
    <row r="11" spans="1:8">
      <c r="A11" s="14" t="s">
        <v>27</v>
      </c>
      <c r="B11" s="16">
        <v>2200.0</v>
      </c>
      <c r="C11" s="23">
        <v>21420.0</v>
      </c>
      <c r="D11" s="16">
        <f>ROUND(C11, 4)*B11</f>
        <v>47124000</v>
      </c>
    </row>
    <row r="12" spans="1:8">
      <c r="A12" s="24" t="s">
        <v>14</v>
      </c>
      <c r="B12" s="16"/>
      <c r="C12" s="23"/>
      <c r="D12" s="25">
        <f>SUM(D4:D11)</f>
        <v>1311065220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0" workbookViewId="0" showGridLines="true" showRowColHeaders="1">
      <selection activeCell="I40" sqref="I4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thiện'!J9</f>
        <v>56282340.6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219120</v>
      </c>
      <c r="H5" s="15">
        <v>3.84</v>
      </c>
      <c r="I5" s="16">
        <f>ROUND(H5, 3)*G5</f>
        <v>841420.8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38</v>
      </c>
      <c r="G6" s="16">
        <v>131994</v>
      </c>
      <c r="H6" s="15">
        <v>265.5</v>
      </c>
      <c r="I6" s="16">
        <f>ROUND(H6, 3)*G6</f>
        <v>35044407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38</v>
      </c>
      <c r="G7" s="16">
        <v>131285</v>
      </c>
      <c r="H7" s="15">
        <v>79.2</v>
      </c>
      <c r="I7" s="16">
        <f>ROUND(H7, 3)*G7</f>
        <v>10397772</v>
      </c>
      <c r="J7" s="13"/>
    </row>
    <row r="8" spans="1:10" customHeight="1" ht="100">
      <c r="A8" s="13">
        <v>4</v>
      </c>
      <c r="B8" s="13"/>
      <c r="C8" s="14" t="s">
        <v>35</v>
      </c>
      <c r="D8" s="14" t="s">
        <v>45</v>
      </c>
      <c r="E8" s="13" t="s">
        <v>46</v>
      </c>
      <c r="F8" s="13" t="s">
        <v>38</v>
      </c>
      <c r="G8" s="16">
        <v>174235</v>
      </c>
      <c r="H8" s="15">
        <v>31.68</v>
      </c>
      <c r="I8" s="16">
        <f>ROUND(H8, 3)*G8</f>
        <v>5519764.8</v>
      </c>
      <c r="J8" s="13"/>
    </row>
    <row r="9" spans="1:10" customHeight="1" ht="100">
      <c r="A9" s="13">
        <v>5</v>
      </c>
      <c r="B9" s="13"/>
      <c r="C9" s="14" t="s">
        <v>47</v>
      </c>
      <c r="D9" s="14" t="s">
        <v>48</v>
      </c>
      <c r="E9" s="13" t="s">
        <v>49</v>
      </c>
      <c r="F9" s="13" t="s">
        <v>38</v>
      </c>
      <c r="G9" s="16">
        <v>172800</v>
      </c>
      <c r="H9" s="15">
        <v>25.92</v>
      </c>
      <c r="I9" s="16">
        <f>ROUND(H9, 3)*G9</f>
        <v>4478976</v>
      </c>
      <c r="J9" s="13">
        <f>SUM(I5:J9)</f>
        <v>56282340.6</v>
      </c>
    </row>
    <row r="10" spans="1:10" customHeight="1" ht="40">
      <c r="A10" s="11" t="s">
        <v>50</v>
      </c>
      <c r="B10" s="11"/>
      <c r="C10" s="11"/>
      <c r="D10" s="11"/>
      <c r="E10" s="11"/>
      <c r="F10" s="11"/>
      <c r="G10" s="17">
        <f>'Vật tư hoàn thiện'!J11</f>
        <v>6301050</v>
      </c>
      <c r="H10" s="12"/>
      <c r="I10" s="12"/>
    </row>
    <row r="11" spans="1:10" customHeight="1" ht="100">
      <c r="A11" s="13">
        <v>6</v>
      </c>
      <c r="B11" s="13"/>
      <c r="C11" s="14" t="s">
        <v>51</v>
      </c>
      <c r="D11" s="14" t="s">
        <v>52</v>
      </c>
      <c r="E11" s="13" t="s">
        <v>53</v>
      </c>
      <c r="F11" s="13" t="s">
        <v>54</v>
      </c>
      <c r="G11" s="16">
        <v>2100350</v>
      </c>
      <c r="H11" s="15">
        <v>3.0</v>
      </c>
      <c r="I11" s="16">
        <f>ROUND(H11, 3)*G11</f>
        <v>6301050</v>
      </c>
      <c r="J11" s="13">
        <f>I11</f>
        <v>6301050</v>
      </c>
    </row>
    <row r="12" spans="1:10" customHeight="1" ht="40">
      <c r="A12" s="11" t="s">
        <v>55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56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thiện'!J39</f>
        <v>1187973950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3.0</v>
      </c>
      <c r="I18" s="16">
        <f>ROUND(H18, 3)*G18</f>
        <v>4350000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5.0</v>
      </c>
      <c r="I19" s="16">
        <f>ROUND(H19, 3)*G19</f>
        <v>4000000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38</v>
      </c>
      <c r="G20" s="16">
        <v>271000.0</v>
      </c>
      <c r="H20" s="15">
        <v>42.0</v>
      </c>
      <c r="I20" s="16">
        <f>ROUND(H20, 3)*G20</f>
        <v>11382000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38</v>
      </c>
      <c r="G21" s="16">
        <v>284000.0</v>
      </c>
      <c r="H21" s="15">
        <v>484.0</v>
      </c>
      <c r="I21" s="16">
        <f>ROUND(H21, 3)*G21</f>
        <v>137456000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38</v>
      </c>
      <c r="G22" s="16">
        <v>1600000.0</v>
      </c>
      <c r="H22" s="15">
        <v>60.0</v>
      </c>
      <c r="I22" s="16">
        <f>ROUND(H22, 3)*G22</f>
        <v>96000000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38</v>
      </c>
      <c r="G23" s="16">
        <v>271000.0</v>
      </c>
      <c r="H23" s="15">
        <v>216.0</v>
      </c>
      <c r="I23" s="16">
        <f>ROUND(H23, 3)*G23</f>
        <v>58536000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70</v>
      </c>
      <c r="G24" s="16">
        <v>693000.0</v>
      </c>
      <c r="H24" s="15">
        <v>6.0</v>
      </c>
      <c r="I24" s="16">
        <f>ROUND(H24, 3)*G24</f>
        <v>4158000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71</v>
      </c>
      <c r="E25" s="13"/>
      <c r="F25" s="13" t="s">
        <v>70</v>
      </c>
      <c r="G25" s="16">
        <v>3150000.0</v>
      </c>
      <c r="H25" s="15">
        <v>6.0</v>
      </c>
      <c r="I25" s="16">
        <f>ROUND(H25, 3)*G25</f>
        <v>18900000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70</v>
      </c>
      <c r="G26" s="16">
        <v>2650000.0</v>
      </c>
      <c r="H26" s="15">
        <v>6.0</v>
      </c>
      <c r="I26" s="16">
        <f>ROUND(H26, 3)*G26</f>
        <v>15900000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70</v>
      </c>
      <c r="G27" s="16">
        <v>4300000.0</v>
      </c>
      <c r="H27" s="15">
        <v>6.0</v>
      </c>
      <c r="I27" s="16">
        <f>ROUND(H27, 3)*G27</f>
        <v>25800000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74</v>
      </c>
      <c r="E28" s="13"/>
      <c r="F28" s="13" t="s">
        <v>70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75</v>
      </c>
      <c r="E29" s="13"/>
      <c r="F29" s="13" t="s">
        <v>76</v>
      </c>
      <c r="G29" s="16">
        <v>312550.0</v>
      </c>
      <c r="H29" s="15">
        <v>187.0</v>
      </c>
      <c r="I29" s="16">
        <f>ROUND(H29, 3)*G29</f>
        <v>58446850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76</v>
      </c>
      <c r="G30" s="16">
        <v>358700.0</v>
      </c>
      <c r="H30" s="15">
        <v>358.0</v>
      </c>
      <c r="I30" s="16">
        <f>ROUND(H30, 3)*G30</f>
        <v>128414600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78</v>
      </c>
      <c r="E31" s="13"/>
      <c r="F31" s="13" t="s">
        <v>79</v>
      </c>
      <c r="G31" s="16">
        <v>52990.0</v>
      </c>
      <c r="H31" s="15">
        <v>1000.0</v>
      </c>
      <c r="I31" s="16">
        <f>ROUND(H31, 3)*G31</f>
        <v>52990000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80</v>
      </c>
      <c r="E32" s="13"/>
      <c r="F32" s="13" t="s">
        <v>81</v>
      </c>
      <c r="G32" s="16">
        <v>13580000.0</v>
      </c>
      <c r="H32" s="15">
        <v>1.0</v>
      </c>
      <c r="I32" s="16">
        <f>ROUND(H32, 3)*G32</f>
        <v>13580000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82</v>
      </c>
      <c r="E33" s="13"/>
      <c r="F33" s="13" t="s">
        <v>79</v>
      </c>
      <c r="G33" s="16">
        <v>28400.0</v>
      </c>
      <c r="H33" s="15">
        <v>1000.0</v>
      </c>
      <c r="I33" s="16">
        <f>ROUND(H33, 3)*G33</f>
        <v>28400000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38</v>
      </c>
      <c r="G34" s="16">
        <v>2500000.0</v>
      </c>
      <c r="H34" s="15">
        <v>60.58</v>
      </c>
      <c r="I34" s="16">
        <f>ROUND(H34, 3)*G34</f>
        <v>151450000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38</v>
      </c>
      <c r="G35" s="16">
        <v>2200000.0</v>
      </c>
      <c r="H35" s="15">
        <v>22.0</v>
      </c>
      <c r="I35" s="16">
        <f>ROUND(H35, 3)*G35</f>
        <v>48400000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38</v>
      </c>
      <c r="G36" s="16">
        <v>2500000.0</v>
      </c>
      <c r="H36" s="15">
        <v>19.8</v>
      </c>
      <c r="I36" s="16">
        <f>ROUND(H36, 3)*G36</f>
        <v>49500000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38</v>
      </c>
      <c r="G37" s="16">
        <v>2500000.0</v>
      </c>
      <c r="H37" s="15">
        <v>51.94</v>
      </c>
      <c r="I37" s="16">
        <f>ROUND(H37, 3)*G37</f>
        <v>129850000</v>
      </c>
      <c r="J37" s="13"/>
    </row>
    <row r="38" spans="1:10" customHeight="1" ht="100">
      <c r="A38" s="13">
        <v>30</v>
      </c>
      <c r="B38" s="13"/>
      <c r="C38" s="14" t="s">
        <v>58</v>
      </c>
      <c r="D38" s="14" t="s">
        <v>87</v>
      </c>
      <c r="E38" s="13"/>
      <c r="F38" s="13" t="s">
        <v>81</v>
      </c>
      <c r="G38" s="16">
        <v>12890000.0</v>
      </c>
      <c r="H38" s="15">
        <v>1.0</v>
      </c>
      <c r="I38" s="16">
        <f>ROUND(H38, 3)*G38</f>
        <v>12890000</v>
      </c>
      <c r="J38" s="13"/>
    </row>
    <row r="39" spans="1:10" customHeight="1" ht="100">
      <c r="A39" s="13">
        <v>31</v>
      </c>
      <c r="B39" s="13"/>
      <c r="C39" s="14" t="s">
        <v>58</v>
      </c>
      <c r="D39" s="14" t="s">
        <v>88</v>
      </c>
      <c r="E39" s="13"/>
      <c r="F39" s="13" t="s">
        <v>76</v>
      </c>
      <c r="G39" s="16">
        <v>312550.0</v>
      </c>
      <c r="H39" s="15">
        <v>310.0</v>
      </c>
      <c r="I39" s="16">
        <f>ROUND(H39, 3)*G39</f>
        <v>96890500</v>
      </c>
      <c r="J39" s="13">
        <f>SUM(I15:J39)</f>
        <v>1187973950</v>
      </c>
    </row>
    <row r="40" spans="1:10">
      <c r="A40" s="18" t="s">
        <v>14</v>
      </c>
      <c r="I40" s="19">
        <f>SUM(I5:I39)</f>
        <v>1250557340.6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0:H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2023-09-29T08:41:56+07:00</dcterms:created>
  <dcterms:modified xsi:type="dcterms:W3CDTF">2023-09-29T08:41:56+07:00</dcterms:modified>
  <dc:title>Untitled Spreadsheet</dc:title>
  <dc:description/>
  <dc:subject/>
  <cp:keywords/>
  <cp:category/>
</cp:coreProperties>
</file>